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k-takahashi\Documents\database\"/>
    </mc:Choice>
  </mc:AlternateContent>
  <xr:revisionPtr revIDLastSave="0" documentId="13_ncr:1_{2E6C4156-513D-4B95-A377-09800691A51F}" xr6:coauthVersionLast="36" xr6:coauthVersionMax="47" xr10:uidLastSave="{00000000-0000-0000-0000-000000000000}"/>
  <bookViews>
    <workbookView xWindow="1035" yWindow="1035" windowWidth="22950" windowHeight="11475" tabRatio="731" xr2:uid="{00000000-000D-0000-FFFF-FFFF00000000}"/>
  </bookViews>
  <sheets>
    <sheet name="Guidance" sheetId="76" r:id="rId1"/>
    <sheet name="Macro Transactions" sheetId="81" r:id="rId2"/>
    <sheet name="Account_CP2" sheetId="72" r:id="rId3"/>
    <sheet name="Analytics" sheetId="77" r:id="rId4"/>
    <sheet name="Total CER Transfer" sheetId="71" r:id="rId5"/>
    <sheet name="Total ERU Transfer" sheetId="80" r:id="rId6"/>
    <sheet name="2013 CER" sheetId="69" r:id="rId7"/>
    <sheet name="2014 CER" sheetId="65" r:id="rId8"/>
    <sheet name="2015 CER" sheetId="68" r:id="rId9"/>
    <sheet name="2016 CER" sheetId="73" r:id="rId10"/>
    <sheet name="2017 CER" sheetId="78" r:id="rId11"/>
    <sheet name="2018 CER" sheetId="82" r:id="rId12"/>
    <sheet name="2019 CER" sheetId="84" r:id="rId13"/>
    <sheet name="2020 CER" sheetId="86" r:id="rId14"/>
    <sheet name="2021 CER" sheetId="89" r:id="rId15"/>
    <sheet name="2016 ERU" sheetId="74" r:id="rId16"/>
    <sheet name="2017 ERU" sheetId="79" r:id="rId17"/>
    <sheet name="2018 ERU" sheetId="83" r:id="rId18"/>
    <sheet name="2019 ERU" sheetId="85" r:id="rId19"/>
    <sheet name="2020 ERU" sheetId="88" r:id="rId20"/>
    <sheet name="2021 ERU" sheetId="90" r:id="rId21"/>
  </sheets>
  <externalReferences>
    <externalReference r:id="rId22"/>
  </externalReferences>
  <definedNames>
    <definedName name="_xlnm._FilterDatabase" localSheetId="2" hidden="1">Account_CP2!$A$4:$W$43</definedName>
    <definedName name="_xlnm.Print_Area" localSheetId="6">'2013 CER'!$A$1:$AN$41</definedName>
    <definedName name="_xlnm.Print_Area" localSheetId="7">'2014 CER'!$A$1:$AN$41</definedName>
    <definedName name="_xlnm.Print_Area" localSheetId="8">'2015 CER'!$A$1:$AN$41</definedName>
    <definedName name="_xlnm.Print_Area" localSheetId="9">'2016 CER'!$A$1:$AN$41</definedName>
    <definedName name="_xlnm.Print_Area" localSheetId="15">'2016 ERU'!$A$1:$AN$41</definedName>
    <definedName name="_xlnm.Print_Area" localSheetId="10">'2017 CER'!$A$1:$AN$41</definedName>
    <definedName name="_xlnm.Print_Area" localSheetId="16">'2017 ERU'!$A$1:$AN$41</definedName>
    <definedName name="_xlnm.Print_Area" localSheetId="11">'2018 CER'!$A$1:$AN$41</definedName>
    <definedName name="_xlnm.Print_Area" localSheetId="17">'2018 ERU'!$A$1:$AN$41</definedName>
    <definedName name="_xlnm.Print_Area" localSheetId="2">Account_CP2!$A$1:$W$42</definedName>
    <definedName name="_xlnm.Print_Area" localSheetId="0">Guidance!$A$1:$D$42</definedName>
    <definedName name="_xlnm.Print_Area" localSheetId="4">'Total CER Transfer'!$A$1:$AN$41</definedName>
    <definedName name="_xlnm.Print_Area" localSheetId="5">'Total ERU Transfer'!$A$1:$AN$41</definedName>
    <definedName name="_xlnm.Print_Titles" localSheetId="6">'2013 CER'!$A:$B,'2013 CER'!$2:$3</definedName>
    <definedName name="_xlnm.Print_Titles" localSheetId="7">'2014 CER'!$A:$B,'2014 CER'!$2:$3</definedName>
    <definedName name="_xlnm.Print_Titles" localSheetId="8">'2015 CER'!$A:$B,'2015 CER'!$2:$3</definedName>
    <definedName name="_xlnm.Print_Titles" localSheetId="9">'2016 CER'!$A:$B,'2016 CER'!$2:$3</definedName>
    <definedName name="_xlnm.Print_Titles" localSheetId="15">'2016 ERU'!$A:$B,'2016 ERU'!$2:$3</definedName>
    <definedName name="_xlnm.Print_Titles" localSheetId="10">'2017 CER'!$A:$B,'2017 CER'!$2:$3</definedName>
    <definedName name="_xlnm.Print_Titles" localSheetId="16">'2017 ERU'!$A:$B,'2017 ERU'!$2:$3</definedName>
    <definedName name="_xlnm.Print_Titles" localSheetId="11">'2018 CER'!$A:$B,'2018 CER'!$2:$3</definedName>
    <definedName name="_xlnm.Print_Titles" localSheetId="17">'2018 ERU'!$A:$B,'2018 ERU'!$2:$3</definedName>
    <definedName name="_xlnm.Print_Titles" localSheetId="2">Account_CP2!$A:$B,Account_CP2!$2:$5</definedName>
    <definedName name="_xlnm.Print_Titles" localSheetId="4">'Total CER Transfer'!$A:$B,'Total CER Transfer'!$2:$3</definedName>
    <definedName name="_xlnm.Print_Titles" localSheetId="5">'Total ERU Transfer'!$A:$B,'Total ERU Transfer'!$2:$3</definedName>
    <definedName name="Registry_Codes">[1]Data_H!$E$2:$E$43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77" l="1"/>
  <c r="J62" i="77"/>
  <c r="J61" i="77"/>
  <c r="J60" i="77"/>
  <c r="B34" i="77" l="1"/>
  <c r="B35" i="77"/>
  <c r="B36" i="77"/>
  <c r="X14" i="81" l="1"/>
  <c r="V14" i="81"/>
  <c r="U14" i="81"/>
  <c r="T14" i="81"/>
  <c r="S14" i="81"/>
  <c r="P14" i="81"/>
  <c r="N14" i="81"/>
  <c r="L14" i="81"/>
  <c r="K14" i="81"/>
  <c r="H14" i="81"/>
  <c r="F14" i="81"/>
  <c r="E14" i="81"/>
  <c r="D14" i="81"/>
  <c r="C14" i="81"/>
  <c r="N34" i="81"/>
  <c r="F34" i="81"/>
  <c r="P24" i="81"/>
  <c r="N24" i="81"/>
  <c r="H24" i="81"/>
  <c r="F24" i="81"/>
  <c r="P385" i="81"/>
  <c r="X385" i="81" s="1"/>
  <c r="P375" i="81"/>
  <c r="P365" i="81"/>
  <c r="P355" i="81"/>
  <c r="P345" i="81"/>
  <c r="P335" i="81"/>
  <c r="P325" i="81"/>
  <c r="P315" i="81"/>
  <c r="P305" i="81"/>
  <c r="P295" i="81"/>
  <c r="P285" i="81"/>
  <c r="P275" i="81"/>
  <c r="P265" i="81"/>
  <c r="P255" i="81"/>
  <c r="P245" i="81"/>
  <c r="P235" i="81"/>
  <c r="P225" i="81"/>
  <c r="P215" i="81"/>
  <c r="P205" i="81"/>
  <c r="P195" i="81"/>
  <c r="P185" i="81"/>
  <c r="P175" i="81"/>
  <c r="P165" i="81"/>
  <c r="P155" i="81"/>
  <c r="P145" i="81"/>
  <c r="P135" i="81"/>
  <c r="P125" i="81"/>
  <c r="P115" i="81"/>
  <c r="P105" i="81"/>
  <c r="P95" i="81"/>
  <c r="P85" i="81"/>
  <c r="P75" i="81"/>
  <c r="P65" i="81"/>
  <c r="P55" i="81"/>
  <c r="P45" i="81"/>
  <c r="P26" i="81"/>
  <c r="P25" i="81"/>
  <c r="P5" i="81" s="1"/>
  <c r="P35" i="81"/>
  <c r="H385" i="81"/>
  <c r="H375" i="81"/>
  <c r="H365" i="81"/>
  <c r="H355" i="81"/>
  <c r="H345" i="81"/>
  <c r="H335" i="81"/>
  <c r="H325" i="81"/>
  <c r="H315" i="81"/>
  <c r="H305" i="81"/>
  <c r="H295" i="81"/>
  <c r="H285" i="81"/>
  <c r="H275" i="81"/>
  <c r="H265" i="81"/>
  <c r="H255" i="81"/>
  <c r="H245" i="81"/>
  <c r="H235" i="81"/>
  <c r="H225" i="81"/>
  <c r="H215" i="81"/>
  <c r="H205" i="81"/>
  <c r="H195" i="81"/>
  <c r="H185" i="81"/>
  <c r="H175" i="81"/>
  <c r="H165" i="81"/>
  <c r="H155" i="81"/>
  <c r="H145" i="81"/>
  <c r="H135" i="81"/>
  <c r="H115" i="81"/>
  <c r="H105" i="81"/>
  <c r="H95" i="81"/>
  <c r="H85" i="81"/>
  <c r="H75" i="81"/>
  <c r="H65" i="81"/>
  <c r="H55" i="81"/>
  <c r="H45" i="81"/>
  <c r="H35" i="81"/>
  <c r="H25" i="81"/>
  <c r="H125" i="81"/>
  <c r="N385" i="81"/>
  <c r="L385" i="81"/>
  <c r="K385" i="81"/>
  <c r="F385" i="81"/>
  <c r="D385" i="81"/>
  <c r="C385" i="81"/>
  <c r="S385" i="81"/>
  <c r="N375" i="81"/>
  <c r="L375" i="81"/>
  <c r="K375" i="81"/>
  <c r="F375" i="81"/>
  <c r="D375" i="81"/>
  <c r="C375" i="81"/>
  <c r="S375" i="81"/>
  <c r="N365" i="81"/>
  <c r="L365" i="81"/>
  <c r="K365" i="81"/>
  <c r="F365" i="81"/>
  <c r="D365" i="81"/>
  <c r="C365" i="81"/>
  <c r="N355" i="81"/>
  <c r="F355" i="81"/>
  <c r="N345" i="81"/>
  <c r="L345" i="81"/>
  <c r="K345" i="81"/>
  <c r="F345" i="81"/>
  <c r="D345" i="81"/>
  <c r="C345" i="81"/>
  <c r="N335" i="81"/>
  <c r="L335" i="81"/>
  <c r="K335" i="81"/>
  <c r="F335" i="81"/>
  <c r="N325" i="81"/>
  <c r="F325" i="81"/>
  <c r="N315" i="81"/>
  <c r="L315" i="81"/>
  <c r="K315" i="81"/>
  <c r="F315" i="81"/>
  <c r="D315" i="81"/>
  <c r="C315" i="81"/>
  <c r="N305" i="81"/>
  <c r="L305" i="81"/>
  <c r="K305" i="81"/>
  <c r="F305" i="81"/>
  <c r="D305" i="81"/>
  <c r="C305" i="81"/>
  <c r="N295" i="81"/>
  <c r="L295" i="81"/>
  <c r="K295" i="81"/>
  <c r="F295" i="81"/>
  <c r="D295" i="81"/>
  <c r="C295" i="81"/>
  <c r="N285" i="81"/>
  <c r="L285" i="81"/>
  <c r="K285" i="81"/>
  <c r="F285" i="81"/>
  <c r="D285" i="81"/>
  <c r="C285" i="81"/>
  <c r="N275" i="81"/>
  <c r="L275" i="81"/>
  <c r="K275" i="81"/>
  <c r="F275" i="81"/>
  <c r="D275" i="81"/>
  <c r="C275" i="81"/>
  <c r="N265" i="81"/>
  <c r="F265" i="81"/>
  <c r="N255" i="81"/>
  <c r="L255" i="81"/>
  <c r="K255" i="81"/>
  <c r="F255" i="81"/>
  <c r="D255" i="81"/>
  <c r="C255" i="81"/>
  <c r="N245" i="81"/>
  <c r="L245" i="81"/>
  <c r="K245" i="81"/>
  <c r="F245" i="81"/>
  <c r="D245" i="81"/>
  <c r="C245" i="81"/>
  <c r="N235" i="81"/>
  <c r="F235" i="81"/>
  <c r="N225" i="81"/>
  <c r="L225" i="81"/>
  <c r="K225" i="81"/>
  <c r="F225" i="81"/>
  <c r="D225" i="81"/>
  <c r="C225" i="81"/>
  <c r="N215" i="81"/>
  <c r="F215" i="81"/>
  <c r="N205" i="81"/>
  <c r="L205" i="81"/>
  <c r="K205" i="81"/>
  <c r="F205" i="81"/>
  <c r="D205" i="81"/>
  <c r="C205" i="81"/>
  <c r="N195" i="81"/>
  <c r="L195" i="81"/>
  <c r="K195" i="81"/>
  <c r="F195" i="81"/>
  <c r="N185" i="81"/>
  <c r="F185" i="81"/>
  <c r="N175" i="81"/>
  <c r="F175" i="81"/>
  <c r="C176" i="81"/>
  <c r="D176" i="81"/>
  <c r="F176" i="81"/>
  <c r="H176" i="81"/>
  <c r="K176" i="81"/>
  <c r="L176" i="81"/>
  <c r="N176" i="81"/>
  <c r="P176" i="81"/>
  <c r="N165" i="81"/>
  <c r="F165" i="81"/>
  <c r="C166" i="81"/>
  <c r="D166" i="81"/>
  <c r="F166" i="81"/>
  <c r="H166" i="81"/>
  <c r="K166" i="81"/>
  <c r="L166" i="81"/>
  <c r="N166" i="81"/>
  <c r="P166" i="81"/>
  <c r="N155" i="81"/>
  <c r="F155" i="81"/>
  <c r="N145" i="81"/>
  <c r="F145" i="81"/>
  <c r="N135" i="81"/>
  <c r="L135" i="81"/>
  <c r="K135" i="81"/>
  <c r="F135" i="81"/>
  <c r="D135" i="81"/>
  <c r="C135" i="81"/>
  <c r="N125" i="81"/>
  <c r="L125" i="81"/>
  <c r="K125" i="81"/>
  <c r="F125" i="81"/>
  <c r="D125" i="81"/>
  <c r="C125" i="81"/>
  <c r="N115" i="81"/>
  <c r="L115" i="81"/>
  <c r="K115" i="81"/>
  <c r="F115" i="81"/>
  <c r="D115" i="81"/>
  <c r="C115" i="81"/>
  <c r="N105" i="81"/>
  <c r="F105" i="81"/>
  <c r="N95" i="81"/>
  <c r="L95" i="81"/>
  <c r="K95" i="81"/>
  <c r="F95" i="81"/>
  <c r="D95" i="81"/>
  <c r="C95" i="81"/>
  <c r="N85" i="81"/>
  <c r="L85" i="81"/>
  <c r="K85" i="81"/>
  <c r="F85" i="81"/>
  <c r="D85" i="81"/>
  <c r="C85" i="81"/>
  <c r="N75" i="81"/>
  <c r="L75" i="81"/>
  <c r="K75" i="81"/>
  <c r="F75" i="81"/>
  <c r="D75" i="81"/>
  <c r="C75" i="81"/>
  <c r="N65" i="81"/>
  <c r="L65" i="81"/>
  <c r="K65" i="81"/>
  <c r="F65" i="81"/>
  <c r="D65" i="81"/>
  <c r="C65" i="81"/>
  <c r="N55" i="81"/>
  <c r="F55" i="81"/>
  <c r="N45" i="81"/>
  <c r="F45" i="81"/>
  <c r="N35" i="81"/>
  <c r="N5" i="81" s="1"/>
  <c r="L35" i="81"/>
  <c r="K35" i="81"/>
  <c r="F35" i="81"/>
  <c r="N36" i="81"/>
  <c r="N37" i="81"/>
  <c r="N38" i="81"/>
  <c r="N39" i="81"/>
  <c r="N40" i="81"/>
  <c r="L25" i="81"/>
  <c r="K25" i="81"/>
  <c r="D25" i="81"/>
  <c r="C25" i="81"/>
  <c r="V25" i="81"/>
  <c r="D15" i="81"/>
  <c r="L15" i="81"/>
  <c r="K15" i="81"/>
  <c r="C15" i="81"/>
  <c r="X15" i="81"/>
  <c r="V15" i="81"/>
  <c r="D5" i="80"/>
  <c r="E5" i="80"/>
  <c r="F5" i="80"/>
  <c r="G5" i="80"/>
  <c r="H5" i="80"/>
  <c r="I5" i="80"/>
  <c r="J5" i="80"/>
  <c r="K5" i="80"/>
  <c r="L5" i="80"/>
  <c r="M5" i="80"/>
  <c r="N5" i="80"/>
  <c r="O5" i="80"/>
  <c r="P5" i="80"/>
  <c r="Q5" i="80"/>
  <c r="R5" i="80"/>
  <c r="S5" i="80"/>
  <c r="T5" i="80"/>
  <c r="U5" i="80"/>
  <c r="V5" i="80"/>
  <c r="W5" i="80"/>
  <c r="X5" i="80"/>
  <c r="Y5" i="80"/>
  <c r="Z5" i="80"/>
  <c r="AA5" i="80"/>
  <c r="AB5" i="80"/>
  <c r="AC5" i="80"/>
  <c r="AD5" i="80"/>
  <c r="AE5" i="80"/>
  <c r="AF5" i="80"/>
  <c r="AG5" i="80"/>
  <c r="AH5" i="80"/>
  <c r="AI5" i="80"/>
  <c r="AJ5" i="80"/>
  <c r="AK5" i="80"/>
  <c r="AL5" i="80"/>
  <c r="AM5" i="80"/>
  <c r="AN5" i="80"/>
  <c r="D6" i="80"/>
  <c r="E6" i="80"/>
  <c r="F6" i="80"/>
  <c r="G6" i="80"/>
  <c r="H6" i="80"/>
  <c r="I6" i="80"/>
  <c r="J6" i="80"/>
  <c r="K6" i="80"/>
  <c r="L6" i="80"/>
  <c r="M6" i="80"/>
  <c r="N6" i="80"/>
  <c r="O6" i="80"/>
  <c r="P6" i="80"/>
  <c r="Q6" i="80"/>
  <c r="R6" i="80"/>
  <c r="S6" i="80"/>
  <c r="T6" i="80"/>
  <c r="U6" i="80"/>
  <c r="V6" i="80"/>
  <c r="W6" i="80"/>
  <c r="X6" i="80"/>
  <c r="Y6" i="80"/>
  <c r="Z6" i="80"/>
  <c r="AA6" i="80"/>
  <c r="AB6" i="80"/>
  <c r="AC6" i="80"/>
  <c r="AD6" i="80"/>
  <c r="AE6" i="80"/>
  <c r="AF6" i="80"/>
  <c r="AG6" i="80"/>
  <c r="AH6" i="80"/>
  <c r="AI6" i="80"/>
  <c r="AJ6" i="80"/>
  <c r="AK6" i="80"/>
  <c r="AL6" i="80"/>
  <c r="AM6" i="80"/>
  <c r="AN6" i="80"/>
  <c r="D7" i="80"/>
  <c r="E7" i="80"/>
  <c r="F7" i="80"/>
  <c r="G7" i="80"/>
  <c r="H7" i="80"/>
  <c r="I7" i="80"/>
  <c r="J7" i="80"/>
  <c r="K7" i="80"/>
  <c r="L7" i="80"/>
  <c r="M7" i="80"/>
  <c r="N7" i="80"/>
  <c r="O7" i="80"/>
  <c r="P7" i="80"/>
  <c r="Q7" i="80"/>
  <c r="R7" i="80"/>
  <c r="S7" i="80"/>
  <c r="T7" i="80"/>
  <c r="U7" i="80"/>
  <c r="V7" i="80"/>
  <c r="W7" i="80"/>
  <c r="X7" i="80"/>
  <c r="Y7" i="80"/>
  <c r="Z7" i="80"/>
  <c r="AA7" i="80"/>
  <c r="AB7" i="80"/>
  <c r="AC7" i="80"/>
  <c r="AD7" i="80"/>
  <c r="AE7" i="80"/>
  <c r="AF7" i="80"/>
  <c r="AG7" i="80"/>
  <c r="AH7" i="80"/>
  <c r="AI7" i="80"/>
  <c r="AJ7" i="80"/>
  <c r="AK7" i="80"/>
  <c r="AL7" i="80"/>
  <c r="AM7" i="80"/>
  <c r="AN7" i="80"/>
  <c r="D8" i="80"/>
  <c r="E8" i="80"/>
  <c r="F8" i="80"/>
  <c r="G8" i="80"/>
  <c r="H8" i="80"/>
  <c r="I8" i="80"/>
  <c r="J8" i="80"/>
  <c r="K8" i="80"/>
  <c r="L8" i="80"/>
  <c r="M8" i="80"/>
  <c r="N8" i="80"/>
  <c r="O8" i="80"/>
  <c r="P8" i="80"/>
  <c r="Q8" i="80"/>
  <c r="R8" i="80"/>
  <c r="S8" i="80"/>
  <c r="T8" i="80"/>
  <c r="U8" i="80"/>
  <c r="V8" i="80"/>
  <c r="W8" i="80"/>
  <c r="X8" i="80"/>
  <c r="Y8" i="80"/>
  <c r="Z8" i="80"/>
  <c r="AA8" i="80"/>
  <c r="AB8" i="80"/>
  <c r="AC8" i="80"/>
  <c r="AD8" i="80"/>
  <c r="AE8" i="80"/>
  <c r="AF8" i="80"/>
  <c r="AG8" i="80"/>
  <c r="AH8" i="80"/>
  <c r="AI8" i="80"/>
  <c r="AJ8" i="80"/>
  <c r="AK8" i="80"/>
  <c r="AL8" i="80"/>
  <c r="AM8" i="80"/>
  <c r="AN8" i="80"/>
  <c r="D9" i="80"/>
  <c r="E9" i="80"/>
  <c r="F9" i="80"/>
  <c r="G9" i="80"/>
  <c r="H9" i="80"/>
  <c r="I9" i="80"/>
  <c r="J9" i="80"/>
  <c r="K9" i="80"/>
  <c r="L9" i="80"/>
  <c r="M9" i="80"/>
  <c r="N9" i="80"/>
  <c r="O9" i="80"/>
  <c r="P9" i="80"/>
  <c r="Q9" i="80"/>
  <c r="R9" i="80"/>
  <c r="S9" i="80"/>
  <c r="T9" i="80"/>
  <c r="U9" i="80"/>
  <c r="V9" i="80"/>
  <c r="W9" i="80"/>
  <c r="X9" i="80"/>
  <c r="Y9" i="80"/>
  <c r="Z9" i="80"/>
  <c r="AA9" i="80"/>
  <c r="AB9" i="80"/>
  <c r="AC9" i="80"/>
  <c r="AD9" i="80"/>
  <c r="AE9" i="80"/>
  <c r="AF9" i="80"/>
  <c r="AG9" i="80"/>
  <c r="AH9" i="80"/>
  <c r="AI9" i="80"/>
  <c r="AJ9" i="80"/>
  <c r="AK9" i="80"/>
  <c r="AL9" i="80"/>
  <c r="AM9" i="80"/>
  <c r="AN9" i="80"/>
  <c r="D10" i="80"/>
  <c r="E10" i="80"/>
  <c r="F10" i="80"/>
  <c r="G10" i="80"/>
  <c r="H10" i="80"/>
  <c r="I10" i="80"/>
  <c r="J10" i="80"/>
  <c r="K10" i="80"/>
  <c r="L10" i="80"/>
  <c r="M10" i="80"/>
  <c r="N10" i="80"/>
  <c r="O10" i="80"/>
  <c r="P10" i="80"/>
  <c r="Q10" i="80"/>
  <c r="R10" i="80"/>
  <c r="S10" i="80"/>
  <c r="T10" i="80"/>
  <c r="U10" i="80"/>
  <c r="V10" i="80"/>
  <c r="W10" i="80"/>
  <c r="X10" i="80"/>
  <c r="Y10" i="80"/>
  <c r="Z10" i="80"/>
  <c r="AA10" i="80"/>
  <c r="AB10" i="80"/>
  <c r="AC10" i="80"/>
  <c r="AD10" i="80"/>
  <c r="AE10" i="80"/>
  <c r="AF10" i="80"/>
  <c r="AG10" i="80"/>
  <c r="AH10" i="80"/>
  <c r="AI10" i="80"/>
  <c r="AJ10" i="80"/>
  <c r="AK10" i="80"/>
  <c r="AL10" i="80"/>
  <c r="AM10" i="80"/>
  <c r="AN10" i="80"/>
  <c r="D11" i="80"/>
  <c r="E11" i="80"/>
  <c r="F11" i="80"/>
  <c r="G11" i="80"/>
  <c r="H11" i="80"/>
  <c r="I11" i="80"/>
  <c r="J11" i="80"/>
  <c r="K11" i="80"/>
  <c r="L11" i="80"/>
  <c r="M11" i="80"/>
  <c r="N11" i="80"/>
  <c r="O11" i="80"/>
  <c r="P11" i="80"/>
  <c r="Q11" i="80"/>
  <c r="R11" i="80"/>
  <c r="S11" i="80"/>
  <c r="T11" i="80"/>
  <c r="U11" i="80"/>
  <c r="V11" i="80"/>
  <c r="W11" i="80"/>
  <c r="X11" i="80"/>
  <c r="Y11" i="80"/>
  <c r="Z11" i="80"/>
  <c r="AA11" i="80"/>
  <c r="AB11" i="80"/>
  <c r="AC11" i="80"/>
  <c r="AD11" i="80"/>
  <c r="AE11" i="80"/>
  <c r="AF11" i="80"/>
  <c r="AG11" i="80"/>
  <c r="AH11" i="80"/>
  <c r="AI11" i="80"/>
  <c r="AJ11" i="80"/>
  <c r="AK11" i="80"/>
  <c r="AL11" i="80"/>
  <c r="AM11" i="80"/>
  <c r="AN11" i="80"/>
  <c r="D12" i="80"/>
  <c r="E12" i="80"/>
  <c r="F12" i="80"/>
  <c r="G12" i="80"/>
  <c r="H12" i="80"/>
  <c r="I12" i="80"/>
  <c r="J12" i="80"/>
  <c r="K12" i="80"/>
  <c r="L12" i="80"/>
  <c r="M12" i="80"/>
  <c r="N12" i="80"/>
  <c r="O12" i="80"/>
  <c r="P12" i="80"/>
  <c r="Q12" i="80"/>
  <c r="R12" i="80"/>
  <c r="S12" i="80"/>
  <c r="T12" i="80"/>
  <c r="U12" i="80"/>
  <c r="V12" i="80"/>
  <c r="W12" i="80"/>
  <c r="X12" i="80"/>
  <c r="Y12" i="80"/>
  <c r="Z12" i="80"/>
  <c r="AA12" i="80"/>
  <c r="AB12" i="80"/>
  <c r="AC12" i="80"/>
  <c r="AD12" i="80"/>
  <c r="AE12" i="80"/>
  <c r="AF12" i="80"/>
  <c r="AG12" i="80"/>
  <c r="AH12" i="80"/>
  <c r="AI12" i="80"/>
  <c r="AJ12" i="80"/>
  <c r="AK12" i="80"/>
  <c r="AL12" i="80"/>
  <c r="AM12" i="80"/>
  <c r="AN12" i="80"/>
  <c r="D13" i="80"/>
  <c r="E13" i="80"/>
  <c r="F13" i="80"/>
  <c r="G13" i="80"/>
  <c r="H13" i="80"/>
  <c r="I13" i="80"/>
  <c r="J13" i="80"/>
  <c r="K13" i="80"/>
  <c r="L13" i="80"/>
  <c r="M13" i="80"/>
  <c r="N13" i="80"/>
  <c r="O13" i="80"/>
  <c r="P13" i="80"/>
  <c r="Q13" i="80"/>
  <c r="R13" i="80"/>
  <c r="S13" i="80"/>
  <c r="T13" i="80"/>
  <c r="U13" i="80"/>
  <c r="V13" i="80"/>
  <c r="W13" i="80"/>
  <c r="X13" i="80"/>
  <c r="Y13" i="80"/>
  <c r="Z13" i="80"/>
  <c r="AA13" i="80"/>
  <c r="AB13" i="80"/>
  <c r="AC13" i="80"/>
  <c r="AD13" i="80"/>
  <c r="AE13" i="80"/>
  <c r="AF13" i="80"/>
  <c r="AG13" i="80"/>
  <c r="AH13" i="80"/>
  <c r="AI13" i="80"/>
  <c r="AJ13" i="80"/>
  <c r="AK13" i="80"/>
  <c r="AL13" i="80"/>
  <c r="AM13" i="80"/>
  <c r="AN13" i="80"/>
  <c r="D14" i="80"/>
  <c r="E14" i="80"/>
  <c r="F14" i="80"/>
  <c r="G14" i="80"/>
  <c r="H14" i="80"/>
  <c r="I14" i="80"/>
  <c r="J14" i="80"/>
  <c r="K14" i="80"/>
  <c r="L14" i="80"/>
  <c r="M14" i="80"/>
  <c r="N14" i="80"/>
  <c r="O14" i="80"/>
  <c r="P14" i="80"/>
  <c r="Q14" i="80"/>
  <c r="R14" i="80"/>
  <c r="S14" i="80"/>
  <c r="T14" i="80"/>
  <c r="U14" i="80"/>
  <c r="V14" i="80"/>
  <c r="W14" i="80"/>
  <c r="X14" i="80"/>
  <c r="Y14" i="80"/>
  <c r="Z14" i="80"/>
  <c r="AA14" i="80"/>
  <c r="AB14" i="80"/>
  <c r="AC14" i="80"/>
  <c r="AD14" i="80"/>
  <c r="AE14" i="80"/>
  <c r="AF14" i="80"/>
  <c r="AG14" i="80"/>
  <c r="AH14" i="80"/>
  <c r="AI14" i="80"/>
  <c r="AJ14" i="80"/>
  <c r="AK14" i="80"/>
  <c r="AL14" i="80"/>
  <c r="AM14" i="80"/>
  <c r="AN14" i="80"/>
  <c r="D15" i="80"/>
  <c r="E15" i="80"/>
  <c r="F15" i="80"/>
  <c r="G15" i="80"/>
  <c r="H15" i="80"/>
  <c r="I15" i="80"/>
  <c r="J15" i="80"/>
  <c r="K15" i="80"/>
  <c r="L15" i="80"/>
  <c r="M15" i="80"/>
  <c r="N15" i="80"/>
  <c r="O15" i="80"/>
  <c r="P15" i="80"/>
  <c r="Q15" i="80"/>
  <c r="R15" i="80"/>
  <c r="S15" i="80"/>
  <c r="T15" i="80"/>
  <c r="U15" i="80"/>
  <c r="V15" i="80"/>
  <c r="W15" i="80"/>
  <c r="X15" i="80"/>
  <c r="Y15" i="80"/>
  <c r="Z15" i="80"/>
  <c r="AA15" i="80"/>
  <c r="AB15" i="80"/>
  <c r="AC15" i="80"/>
  <c r="AD15" i="80"/>
  <c r="AE15" i="80"/>
  <c r="AF15" i="80"/>
  <c r="AG15" i="80"/>
  <c r="AH15" i="80"/>
  <c r="AI15" i="80"/>
  <c r="AJ15" i="80"/>
  <c r="AK15" i="80"/>
  <c r="AL15" i="80"/>
  <c r="AM15" i="80"/>
  <c r="AN15" i="80"/>
  <c r="D16" i="80"/>
  <c r="E16" i="80"/>
  <c r="F16" i="80"/>
  <c r="G16" i="80"/>
  <c r="H16" i="80"/>
  <c r="I16" i="80"/>
  <c r="J16" i="80"/>
  <c r="K16" i="80"/>
  <c r="L16" i="80"/>
  <c r="M16" i="80"/>
  <c r="N16" i="80"/>
  <c r="O16" i="80"/>
  <c r="P16" i="80"/>
  <c r="Q16" i="80"/>
  <c r="R16" i="80"/>
  <c r="S16" i="80"/>
  <c r="T16" i="80"/>
  <c r="U16" i="80"/>
  <c r="V16" i="80"/>
  <c r="W16" i="80"/>
  <c r="X16" i="80"/>
  <c r="Y16" i="80"/>
  <c r="Z16" i="80"/>
  <c r="AA16" i="80"/>
  <c r="AB16" i="80"/>
  <c r="AC16" i="80"/>
  <c r="AD16" i="80"/>
  <c r="AE16" i="80"/>
  <c r="AF16" i="80"/>
  <c r="AG16" i="80"/>
  <c r="AH16" i="80"/>
  <c r="AI16" i="80"/>
  <c r="AJ16" i="80"/>
  <c r="AK16" i="80"/>
  <c r="AL16" i="80"/>
  <c r="AM16" i="80"/>
  <c r="AN16" i="80"/>
  <c r="D17" i="80"/>
  <c r="E17" i="80"/>
  <c r="F17" i="80"/>
  <c r="G17" i="80"/>
  <c r="H17" i="80"/>
  <c r="I17" i="80"/>
  <c r="J17" i="80"/>
  <c r="K17" i="80"/>
  <c r="L17" i="80"/>
  <c r="M17" i="80"/>
  <c r="N17" i="80"/>
  <c r="O17" i="80"/>
  <c r="P17" i="80"/>
  <c r="Q17" i="80"/>
  <c r="R17" i="80"/>
  <c r="S17" i="80"/>
  <c r="T17" i="80"/>
  <c r="U17" i="80"/>
  <c r="V17" i="80"/>
  <c r="W17" i="80"/>
  <c r="X17" i="80"/>
  <c r="Y17" i="80"/>
  <c r="Z17" i="80"/>
  <c r="AA17" i="80"/>
  <c r="AB17" i="80"/>
  <c r="AC17" i="80"/>
  <c r="AD17" i="80"/>
  <c r="AE17" i="80"/>
  <c r="AF17" i="80"/>
  <c r="AG17" i="80"/>
  <c r="AH17" i="80"/>
  <c r="AI17" i="80"/>
  <c r="AJ17" i="80"/>
  <c r="AK17" i="80"/>
  <c r="AL17" i="80"/>
  <c r="AM17" i="80"/>
  <c r="AN17" i="80"/>
  <c r="D18" i="80"/>
  <c r="E18" i="80"/>
  <c r="F18" i="80"/>
  <c r="G18" i="80"/>
  <c r="H18" i="80"/>
  <c r="I18" i="80"/>
  <c r="J18" i="80"/>
  <c r="K18" i="80"/>
  <c r="L18" i="80"/>
  <c r="M18" i="80"/>
  <c r="N18" i="80"/>
  <c r="O18" i="80"/>
  <c r="P18" i="80"/>
  <c r="Q18" i="80"/>
  <c r="R18" i="80"/>
  <c r="S18" i="80"/>
  <c r="T18" i="80"/>
  <c r="U18" i="80"/>
  <c r="V18" i="80"/>
  <c r="W18" i="80"/>
  <c r="X18" i="80"/>
  <c r="Y18" i="80"/>
  <c r="Z18" i="80"/>
  <c r="AA18" i="80"/>
  <c r="AB18" i="80"/>
  <c r="AC18" i="80"/>
  <c r="AD18" i="80"/>
  <c r="AE18" i="80"/>
  <c r="AF18" i="80"/>
  <c r="AG18" i="80"/>
  <c r="AH18" i="80"/>
  <c r="AI18" i="80"/>
  <c r="AJ18" i="80"/>
  <c r="AK18" i="80"/>
  <c r="AL18" i="80"/>
  <c r="AM18" i="80"/>
  <c r="AN18" i="80"/>
  <c r="D19" i="80"/>
  <c r="E19" i="80"/>
  <c r="F19" i="80"/>
  <c r="G19" i="80"/>
  <c r="H19" i="80"/>
  <c r="I19" i="80"/>
  <c r="J19" i="80"/>
  <c r="K19" i="80"/>
  <c r="L19" i="80"/>
  <c r="M19" i="80"/>
  <c r="N19" i="80"/>
  <c r="O19" i="80"/>
  <c r="P19" i="80"/>
  <c r="Q19" i="80"/>
  <c r="R19" i="80"/>
  <c r="S19" i="80"/>
  <c r="T19" i="80"/>
  <c r="U19" i="80"/>
  <c r="V19" i="80"/>
  <c r="W19" i="80"/>
  <c r="X19" i="80"/>
  <c r="Y19" i="80"/>
  <c r="Z19" i="80"/>
  <c r="AA19" i="80"/>
  <c r="AB19" i="80"/>
  <c r="AC19" i="80"/>
  <c r="AD19" i="80"/>
  <c r="AE19" i="80"/>
  <c r="AF19" i="80"/>
  <c r="AG19" i="80"/>
  <c r="AH19" i="80"/>
  <c r="AI19" i="80"/>
  <c r="AJ19" i="80"/>
  <c r="AK19" i="80"/>
  <c r="AL19" i="80"/>
  <c r="AM19" i="80"/>
  <c r="AN19" i="80"/>
  <c r="D20" i="80"/>
  <c r="E20" i="80"/>
  <c r="F20" i="80"/>
  <c r="G20" i="80"/>
  <c r="H20" i="80"/>
  <c r="I20" i="80"/>
  <c r="J20" i="80"/>
  <c r="K20" i="80"/>
  <c r="L20" i="80"/>
  <c r="M20" i="80"/>
  <c r="N20" i="80"/>
  <c r="O20" i="80"/>
  <c r="P20" i="80"/>
  <c r="Q20" i="80"/>
  <c r="R20" i="80"/>
  <c r="S20" i="80"/>
  <c r="T20" i="80"/>
  <c r="U20" i="80"/>
  <c r="V20" i="80"/>
  <c r="W20" i="80"/>
  <c r="X20" i="80"/>
  <c r="Y20" i="80"/>
  <c r="Z20" i="80"/>
  <c r="AA20" i="80"/>
  <c r="AB20" i="80"/>
  <c r="AC20" i="80"/>
  <c r="AD20" i="80"/>
  <c r="AE20" i="80"/>
  <c r="AF20" i="80"/>
  <c r="AG20" i="80"/>
  <c r="AH20" i="80"/>
  <c r="AI20" i="80"/>
  <c r="AJ20" i="80"/>
  <c r="AK20" i="80"/>
  <c r="AL20" i="80"/>
  <c r="AM20" i="80"/>
  <c r="AN20" i="80"/>
  <c r="D21" i="80"/>
  <c r="E21" i="80"/>
  <c r="F21" i="80"/>
  <c r="G21" i="80"/>
  <c r="H21" i="80"/>
  <c r="I21" i="80"/>
  <c r="J21" i="80"/>
  <c r="K21" i="80"/>
  <c r="L21" i="80"/>
  <c r="M21" i="80"/>
  <c r="N21" i="80"/>
  <c r="O21" i="80"/>
  <c r="P21" i="80"/>
  <c r="Q21" i="80"/>
  <c r="R21" i="80"/>
  <c r="S21" i="80"/>
  <c r="T21" i="80"/>
  <c r="U21" i="80"/>
  <c r="V21" i="80"/>
  <c r="W21" i="80"/>
  <c r="X21" i="80"/>
  <c r="Y21" i="80"/>
  <c r="Z21" i="80"/>
  <c r="AA21" i="80"/>
  <c r="AB21" i="80"/>
  <c r="AC21" i="80"/>
  <c r="AD21" i="80"/>
  <c r="AE21" i="80"/>
  <c r="AF21" i="80"/>
  <c r="AG21" i="80"/>
  <c r="AH21" i="80"/>
  <c r="AI21" i="80"/>
  <c r="AJ21" i="80"/>
  <c r="AK21" i="80"/>
  <c r="AL21" i="80"/>
  <c r="AM21" i="80"/>
  <c r="AN21" i="80"/>
  <c r="D22" i="80"/>
  <c r="E22" i="80"/>
  <c r="F22" i="80"/>
  <c r="G22" i="80"/>
  <c r="H22" i="80"/>
  <c r="I22" i="80"/>
  <c r="J22" i="80"/>
  <c r="K22" i="80"/>
  <c r="L22" i="80"/>
  <c r="M22" i="80"/>
  <c r="N22" i="80"/>
  <c r="O22" i="80"/>
  <c r="P22" i="80"/>
  <c r="Q22" i="80"/>
  <c r="R22" i="80"/>
  <c r="S22" i="80"/>
  <c r="T22" i="80"/>
  <c r="U22" i="80"/>
  <c r="V22" i="80"/>
  <c r="W22" i="80"/>
  <c r="X22" i="80"/>
  <c r="Y22" i="80"/>
  <c r="Z22" i="80"/>
  <c r="AA22" i="80"/>
  <c r="AB22" i="80"/>
  <c r="AC22" i="80"/>
  <c r="AD22" i="80"/>
  <c r="AE22" i="80"/>
  <c r="AF22" i="80"/>
  <c r="AG22" i="80"/>
  <c r="AH22" i="80"/>
  <c r="AI22" i="80"/>
  <c r="AJ22" i="80"/>
  <c r="AK22" i="80"/>
  <c r="AL22" i="80"/>
  <c r="AM22" i="80"/>
  <c r="AN22" i="80"/>
  <c r="D23" i="80"/>
  <c r="E23" i="80"/>
  <c r="F23" i="80"/>
  <c r="G23" i="80"/>
  <c r="H23" i="80"/>
  <c r="I23" i="80"/>
  <c r="J23" i="80"/>
  <c r="K23" i="80"/>
  <c r="L23" i="80"/>
  <c r="M23" i="80"/>
  <c r="N23" i="80"/>
  <c r="O23" i="80"/>
  <c r="P23" i="80"/>
  <c r="Q23" i="80"/>
  <c r="R23" i="80"/>
  <c r="S23" i="80"/>
  <c r="T23" i="80"/>
  <c r="U23" i="80"/>
  <c r="V23" i="80"/>
  <c r="W23" i="80"/>
  <c r="X23" i="80"/>
  <c r="Y23" i="80"/>
  <c r="Z23" i="80"/>
  <c r="AA23" i="80"/>
  <c r="AB23" i="80"/>
  <c r="AC23" i="80"/>
  <c r="AD23" i="80"/>
  <c r="AE23" i="80"/>
  <c r="AF23" i="80"/>
  <c r="AG23" i="80"/>
  <c r="AH23" i="80"/>
  <c r="AI23" i="80"/>
  <c r="AJ23" i="80"/>
  <c r="AK23" i="80"/>
  <c r="AL23" i="80"/>
  <c r="AM23" i="80"/>
  <c r="AN23" i="80"/>
  <c r="D24" i="80"/>
  <c r="E24" i="80"/>
  <c r="F24" i="80"/>
  <c r="G24" i="80"/>
  <c r="H24" i="80"/>
  <c r="I24" i="80"/>
  <c r="J24" i="80"/>
  <c r="K24" i="80"/>
  <c r="L24" i="80"/>
  <c r="M24" i="80"/>
  <c r="N24" i="80"/>
  <c r="O24" i="80"/>
  <c r="P24" i="80"/>
  <c r="Q24" i="80"/>
  <c r="R24" i="80"/>
  <c r="S24" i="80"/>
  <c r="T24" i="80"/>
  <c r="U24" i="80"/>
  <c r="V24" i="80"/>
  <c r="W24" i="80"/>
  <c r="X24" i="80"/>
  <c r="Y24" i="80"/>
  <c r="Z24" i="80"/>
  <c r="AA24" i="80"/>
  <c r="AB24" i="80"/>
  <c r="AC24" i="80"/>
  <c r="AD24" i="80"/>
  <c r="AE24" i="80"/>
  <c r="AF24" i="80"/>
  <c r="AG24" i="80"/>
  <c r="AH24" i="80"/>
  <c r="AI24" i="80"/>
  <c r="AJ24" i="80"/>
  <c r="AK24" i="80"/>
  <c r="AL24" i="80"/>
  <c r="AM24" i="80"/>
  <c r="AN24" i="80"/>
  <c r="D25" i="80"/>
  <c r="E25" i="80"/>
  <c r="F25" i="80"/>
  <c r="G25" i="80"/>
  <c r="H25" i="80"/>
  <c r="I25" i="80"/>
  <c r="J25" i="80"/>
  <c r="K25" i="80"/>
  <c r="L25" i="80"/>
  <c r="M25" i="80"/>
  <c r="N25" i="80"/>
  <c r="O25" i="80"/>
  <c r="P25" i="80"/>
  <c r="Q25" i="80"/>
  <c r="R25" i="80"/>
  <c r="S25" i="80"/>
  <c r="T25" i="80"/>
  <c r="U25" i="80"/>
  <c r="V25" i="80"/>
  <c r="W25" i="80"/>
  <c r="X25" i="80"/>
  <c r="Y25" i="80"/>
  <c r="Z25" i="80"/>
  <c r="AA25" i="80"/>
  <c r="AB25" i="80"/>
  <c r="AC25" i="80"/>
  <c r="AD25" i="80"/>
  <c r="AE25" i="80"/>
  <c r="AF25" i="80"/>
  <c r="AG25" i="80"/>
  <c r="AH25" i="80"/>
  <c r="AI25" i="80"/>
  <c r="AJ25" i="80"/>
  <c r="AK25" i="80"/>
  <c r="AL25" i="80"/>
  <c r="AM25" i="80"/>
  <c r="AN25" i="80"/>
  <c r="D26" i="80"/>
  <c r="E26" i="80"/>
  <c r="F26" i="80"/>
  <c r="G26" i="80"/>
  <c r="H26" i="80"/>
  <c r="I26" i="80"/>
  <c r="J26" i="80"/>
  <c r="K26" i="80"/>
  <c r="L26" i="80"/>
  <c r="M26" i="80"/>
  <c r="N26" i="80"/>
  <c r="O26" i="80"/>
  <c r="P26" i="80"/>
  <c r="Q26" i="80"/>
  <c r="R26" i="80"/>
  <c r="S26" i="80"/>
  <c r="T26" i="80"/>
  <c r="U26" i="80"/>
  <c r="V26" i="80"/>
  <c r="W26" i="80"/>
  <c r="X26" i="80"/>
  <c r="Y26" i="80"/>
  <c r="Z26" i="80"/>
  <c r="AA26" i="80"/>
  <c r="AB26" i="80"/>
  <c r="AC26" i="80"/>
  <c r="AD26" i="80"/>
  <c r="AE26" i="80"/>
  <c r="AF26" i="80"/>
  <c r="AG26" i="80"/>
  <c r="AH26" i="80"/>
  <c r="AI26" i="80"/>
  <c r="AJ26" i="80"/>
  <c r="AK26" i="80"/>
  <c r="AL26" i="80"/>
  <c r="AM26" i="80"/>
  <c r="AN26" i="80"/>
  <c r="D27" i="80"/>
  <c r="E27" i="80"/>
  <c r="F27" i="80"/>
  <c r="G27" i="80"/>
  <c r="H27" i="80"/>
  <c r="I27" i="80"/>
  <c r="J27" i="80"/>
  <c r="K27" i="80"/>
  <c r="L27" i="80"/>
  <c r="M27" i="80"/>
  <c r="N27" i="80"/>
  <c r="O27" i="80"/>
  <c r="P27" i="80"/>
  <c r="Q27" i="80"/>
  <c r="R27" i="80"/>
  <c r="S27" i="80"/>
  <c r="T27" i="80"/>
  <c r="U27" i="80"/>
  <c r="V27" i="80"/>
  <c r="W27" i="80"/>
  <c r="X27" i="80"/>
  <c r="Y27" i="80"/>
  <c r="Z27" i="80"/>
  <c r="AA27" i="80"/>
  <c r="AB27" i="80"/>
  <c r="AC27" i="80"/>
  <c r="AD27" i="80"/>
  <c r="AE27" i="80"/>
  <c r="AF27" i="80"/>
  <c r="AG27" i="80"/>
  <c r="AH27" i="80"/>
  <c r="AI27" i="80"/>
  <c r="AJ27" i="80"/>
  <c r="AK27" i="80"/>
  <c r="AL27" i="80"/>
  <c r="AM27" i="80"/>
  <c r="AN27" i="80"/>
  <c r="D28" i="80"/>
  <c r="E28" i="80"/>
  <c r="F28" i="80"/>
  <c r="G28" i="80"/>
  <c r="H28" i="80"/>
  <c r="I28" i="80"/>
  <c r="J28" i="80"/>
  <c r="K28" i="80"/>
  <c r="L28" i="80"/>
  <c r="M28" i="80"/>
  <c r="N28" i="80"/>
  <c r="O28" i="80"/>
  <c r="P28" i="80"/>
  <c r="Q28" i="80"/>
  <c r="R28" i="80"/>
  <c r="S28" i="80"/>
  <c r="T28" i="80"/>
  <c r="U28" i="80"/>
  <c r="V28" i="80"/>
  <c r="W28" i="80"/>
  <c r="X28" i="80"/>
  <c r="Y28" i="80"/>
  <c r="Z28" i="80"/>
  <c r="AA28" i="80"/>
  <c r="AB28" i="80"/>
  <c r="AC28" i="80"/>
  <c r="AD28" i="80"/>
  <c r="AE28" i="80"/>
  <c r="AF28" i="80"/>
  <c r="AG28" i="80"/>
  <c r="AH28" i="80"/>
  <c r="AI28" i="80"/>
  <c r="AJ28" i="80"/>
  <c r="AK28" i="80"/>
  <c r="AL28" i="80"/>
  <c r="AM28" i="80"/>
  <c r="AN28" i="80"/>
  <c r="D29" i="80"/>
  <c r="E29" i="80"/>
  <c r="F29" i="80"/>
  <c r="G29" i="80"/>
  <c r="H29" i="80"/>
  <c r="I29" i="80"/>
  <c r="J29" i="80"/>
  <c r="K29" i="80"/>
  <c r="L29" i="80"/>
  <c r="M29" i="80"/>
  <c r="N29" i="80"/>
  <c r="O29" i="80"/>
  <c r="P29" i="80"/>
  <c r="Q29" i="80"/>
  <c r="R29" i="80"/>
  <c r="S29" i="80"/>
  <c r="T29" i="80"/>
  <c r="U29" i="80"/>
  <c r="V29" i="80"/>
  <c r="W29" i="80"/>
  <c r="X29" i="80"/>
  <c r="Y29" i="80"/>
  <c r="Z29" i="80"/>
  <c r="AA29" i="80"/>
  <c r="AB29" i="80"/>
  <c r="AC29" i="80"/>
  <c r="AD29" i="80"/>
  <c r="AE29" i="80"/>
  <c r="AF29" i="80"/>
  <c r="AG29" i="80"/>
  <c r="AH29" i="80"/>
  <c r="AI29" i="80"/>
  <c r="AJ29" i="80"/>
  <c r="AK29" i="80"/>
  <c r="AL29" i="80"/>
  <c r="AM29" i="80"/>
  <c r="AN29" i="80"/>
  <c r="D30" i="80"/>
  <c r="E30" i="80"/>
  <c r="F30" i="80"/>
  <c r="G30" i="80"/>
  <c r="H30" i="80"/>
  <c r="I30" i="80"/>
  <c r="J30" i="80"/>
  <c r="K30" i="80"/>
  <c r="L30" i="80"/>
  <c r="M30" i="80"/>
  <c r="N30" i="80"/>
  <c r="O30" i="80"/>
  <c r="P30" i="80"/>
  <c r="Q30" i="80"/>
  <c r="R30" i="80"/>
  <c r="S30" i="80"/>
  <c r="T30" i="80"/>
  <c r="U30" i="80"/>
  <c r="V30" i="80"/>
  <c r="W30" i="80"/>
  <c r="X30" i="80"/>
  <c r="Y30" i="80"/>
  <c r="Z30" i="80"/>
  <c r="AA30" i="80"/>
  <c r="AB30" i="80"/>
  <c r="AC30" i="80"/>
  <c r="AD30" i="80"/>
  <c r="AE30" i="80"/>
  <c r="AF30" i="80"/>
  <c r="AG30" i="80"/>
  <c r="AH30" i="80"/>
  <c r="AI30" i="80"/>
  <c r="AJ30" i="80"/>
  <c r="AK30" i="80"/>
  <c r="AL30" i="80"/>
  <c r="AM30" i="80"/>
  <c r="AN30" i="80"/>
  <c r="D31" i="80"/>
  <c r="E31" i="80"/>
  <c r="F31" i="80"/>
  <c r="G31" i="80"/>
  <c r="H31" i="80"/>
  <c r="I31" i="80"/>
  <c r="J31" i="80"/>
  <c r="K31" i="80"/>
  <c r="L31" i="80"/>
  <c r="M31" i="80"/>
  <c r="N31" i="80"/>
  <c r="O31" i="80"/>
  <c r="P31" i="80"/>
  <c r="Q31" i="80"/>
  <c r="R31" i="80"/>
  <c r="S31" i="80"/>
  <c r="T31" i="80"/>
  <c r="U31" i="80"/>
  <c r="V31" i="80"/>
  <c r="W31" i="80"/>
  <c r="X31" i="80"/>
  <c r="Y31" i="80"/>
  <c r="Z31" i="80"/>
  <c r="AA31" i="80"/>
  <c r="AB31" i="80"/>
  <c r="AC31" i="80"/>
  <c r="AD31" i="80"/>
  <c r="AE31" i="80"/>
  <c r="AF31" i="80"/>
  <c r="AG31" i="80"/>
  <c r="AH31" i="80"/>
  <c r="AI31" i="80"/>
  <c r="AJ31" i="80"/>
  <c r="AK31" i="80"/>
  <c r="AL31" i="80"/>
  <c r="AM31" i="80"/>
  <c r="AN31" i="80"/>
  <c r="D32" i="80"/>
  <c r="E32" i="80"/>
  <c r="F32" i="80"/>
  <c r="G32" i="80"/>
  <c r="H32" i="80"/>
  <c r="I32" i="80"/>
  <c r="J32" i="80"/>
  <c r="K32" i="80"/>
  <c r="L32" i="80"/>
  <c r="M32" i="80"/>
  <c r="N32" i="80"/>
  <c r="O32" i="80"/>
  <c r="P32" i="80"/>
  <c r="Q32" i="80"/>
  <c r="R32" i="80"/>
  <c r="S32" i="80"/>
  <c r="T32" i="80"/>
  <c r="U32" i="80"/>
  <c r="V32" i="80"/>
  <c r="W32" i="80"/>
  <c r="X32" i="80"/>
  <c r="Y32" i="80"/>
  <c r="Z32" i="80"/>
  <c r="AA32" i="80"/>
  <c r="AB32" i="80"/>
  <c r="AC32" i="80"/>
  <c r="AD32" i="80"/>
  <c r="AE32" i="80"/>
  <c r="AF32" i="80"/>
  <c r="AG32" i="80"/>
  <c r="AH32" i="80"/>
  <c r="AI32" i="80"/>
  <c r="AJ32" i="80"/>
  <c r="AK32" i="80"/>
  <c r="AL32" i="80"/>
  <c r="AM32" i="80"/>
  <c r="AN32" i="80"/>
  <c r="D33" i="80"/>
  <c r="E33" i="80"/>
  <c r="F33" i="80"/>
  <c r="G33" i="80"/>
  <c r="H33" i="80"/>
  <c r="I33" i="80"/>
  <c r="J33" i="80"/>
  <c r="K33" i="80"/>
  <c r="L33" i="80"/>
  <c r="M33" i="80"/>
  <c r="N33" i="80"/>
  <c r="O33" i="80"/>
  <c r="P33" i="80"/>
  <c r="Q33" i="80"/>
  <c r="R33" i="80"/>
  <c r="S33" i="80"/>
  <c r="T33" i="80"/>
  <c r="U33" i="80"/>
  <c r="V33" i="80"/>
  <c r="W33" i="80"/>
  <c r="X33" i="80"/>
  <c r="Y33" i="80"/>
  <c r="Z33" i="80"/>
  <c r="AA33" i="80"/>
  <c r="AB33" i="80"/>
  <c r="AC33" i="80"/>
  <c r="AD33" i="80"/>
  <c r="AE33" i="80"/>
  <c r="AF33" i="80"/>
  <c r="AG33" i="80"/>
  <c r="AH33" i="80"/>
  <c r="AI33" i="80"/>
  <c r="AJ33" i="80"/>
  <c r="AK33" i="80"/>
  <c r="AL33" i="80"/>
  <c r="AM33" i="80"/>
  <c r="AN33" i="80"/>
  <c r="D34" i="80"/>
  <c r="E34" i="80"/>
  <c r="F34" i="80"/>
  <c r="G34" i="80"/>
  <c r="H34" i="80"/>
  <c r="I34" i="80"/>
  <c r="J34" i="80"/>
  <c r="K34" i="80"/>
  <c r="L34" i="80"/>
  <c r="M34" i="80"/>
  <c r="N34" i="80"/>
  <c r="O34" i="80"/>
  <c r="P34" i="80"/>
  <c r="Q34" i="80"/>
  <c r="R34" i="80"/>
  <c r="S34" i="80"/>
  <c r="T34" i="80"/>
  <c r="U34" i="80"/>
  <c r="V34" i="80"/>
  <c r="W34" i="80"/>
  <c r="X34" i="80"/>
  <c r="Y34" i="80"/>
  <c r="Z34" i="80"/>
  <c r="AA34" i="80"/>
  <c r="AB34" i="80"/>
  <c r="AC34" i="80"/>
  <c r="AD34" i="80"/>
  <c r="AE34" i="80"/>
  <c r="AF34" i="80"/>
  <c r="AG34" i="80"/>
  <c r="AH34" i="80"/>
  <c r="AI34" i="80"/>
  <c r="AJ34" i="80"/>
  <c r="AK34" i="80"/>
  <c r="AL34" i="80"/>
  <c r="AM34" i="80"/>
  <c r="AN34" i="80"/>
  <c r="D35" i="80"/>
  <c r="E35" i="80"/>
  <c r="F35" i="80"/>
  <c r="G35" i="80"/>
  <c r="H35" i="80"/>
  <c r="I35" i="80"/>
  <c r="J35" i="80"/>
  <c r="K35" i="80"/>
  <c r="L35" i="80"/>
  <c r="M35" i="80"/>
  <c r="N35" i="80"/>
  <c r="O35" i="80"/>
  <c r="P35" i="80"/>
  <c r="Q35" i="80"/>
  <c r="R35" i="80"/>
  <c r="S35" i="80"/>
  <c r="T35" i="80"/>
  <c r="U35" i="80"/>
  <c r="V35" i="80"/>
  <c r="W35" i="80"/>
  <c r="X35" i="80"/>
  <c r="Y35" i="80"/>
  <c r="Z35" i="80"/>
  <c r="AA35" i="80"/>
  <c r="AB35" i="80"/>
  <c r="AC35" i="80"/>
  <c r="AD35" i="80"/>
  <c r="AE35" i="80"/>
  <c r="AF35" i="80"/>
  <c r="AG35" i="80"/>
  <c r="AH35" i="80"/>
  <c r="AI35" i="80"/>
  <c r="AJ35" i="80"/>
  <c r="AK35" i="80"/>
  <c r="AL35" i="80"/>
  <c r="AM35" i="80"/>
  <c r="AN35" i="80"/>
  <c r="D36" i="80"/>
  <c r="E36" i="80"/>
  <c r="F36" i="80"/>
  <c r="G36" i="80"/>
  <c r="H36" i="80"/>
  <c r="I36" i="80"/>
  <c r="J36" i="80"/>
  <c r="K36" i="80"/>
  <c r="L36" i="80"/>
  <c r="M36" i="80"/>
  <c r="N36" i="80"/>
  <c r="O36" i="80"/>
  <c r="P36" i="80"/>
  <c r="Q36" i="80"/>
  <c r="R36" i="80"/>
  <c r="S36" i="80"/>
  <c r="T36" i="80"/>
  <c r="U36" i="80"/>
  <c r="V36" i="80"/>
  <c r="W36" i="80"/>
  <c r="X36" i="80"/>
  <c r="Y36" i="80"/>
  <c r="Z36" i="80"/>
  <c r="AA36" i="80"/>
  <c r="AB36" i="80"/>
  <c r="AC36" i="80"/>
  <c r="AD36" i="80"/>
  <c r="AE36" i="80"/>
  <c r="AF36" i="80"/>
  <c r="AG36" i="80"/>
  <c r="AH36" i="80"/>
  <c r="AI36" i="80"/>
  <c r="AJ36" i="80"/>
  <c r="AK36" i="80"/>
  <c r="AL36" i="80"/>
  <c r="AM36" i="80"/>
  <c r="AN36" i="80"/>
  <c r="D37" i="80"/>
  <c r="E37" i="80"/>
  <c r="F37" i="80"/>
  <c r="G37" i="80"/>
  <c r="H37" i="80"/>
  <c r="I37" i="80"/>
  <c r="J37" i="80"/>
  <c r="K37" i="80"/>
  <c r="L37" i="80"/>
  <c r="M37" i="80"/>
  <c r="N37" i="80"/>
  <c r="O37" i="80"/>
  <c r="P37" i="80"/>
  <c r="Q37" i="80"/>
  <c r="R37" i="80"/>
  <c r="S37" i="80"/>
  <c r="T37" i="80"/>
  <c r="U37" i="80"/>
  <c r="V37" i="80"/>
  <c r="W37" i="80"/>
  <c r="X37" i="80"/>
  <c r="Y37" i="80"/>
  <c r="Z37" i="80"/>
  <c r="AA37" i="80"/>
  <c r="AB37" i="80"/>
  <c r="AC37" i="80"/>
  <c r="AD37" i="80"/>
  <c r="AE37" i="80"/>
  <c r="AF37" i="80"/>
  <c r="AG37" i="80"/>
  <c r="AH37" i="80"/>
  <c r="AI37" i="80"/>
  <c r="AJ37" i="80"/>
  <c r="AK37" i="80"/>
  <c r="AL37" i="80"/>
  <c r="AM37" i="80"/>
  <c r="AN37" i="80"/>
  <c r="D38" i="80"/>
  <c r="E38" i="80"/>
  <c r="F38" i="80"/>
  <c r="G38" i="80"/>
  <c r="H38" i="80"/>
  <c r="I38" i="80"/>
  <c r="J38" i="80"/>
  <c r="K38" i="80"/>
  <c r="L38" i="80"/>
  <c r="M38" i="80"/>
  <c r="N38" i="80"/>
  <c r="O38" i="80"/>
  <c r="P38" i="80"/>
  <c r="Q38" i="80"/>
  <c r="R38" i="80"/>
  <c r="S38" i="80"/>
  <c r="T38" i="80"/>
  <c r="U38" i="80"/>
  <c r="V38" i="80"/>
  <c r="W38" i="80"/>
  <c r="X38" i="80"/>
  <c r="Y38" i="80"/>
  <c r="Z38" i="80"/>
  <c r="AA38" i="80"/>
  <c r="AB38" i="80"/>
  <c r="AC38" i="80"/>
  <c r="AD38" i="80"/>
  <c r="AE38" i="80"/>
  <c r="AF38" i="80"/>
  <c r="AG38" i="80"/>
  <c r="AH38" i="80"/>
  <c r="AI38" i="80"/>
  <c r="AJ38" i="80"/>
  <c r="AK38" i="80"/>
  <c r="AL38" i="80"/>
  <c r="AM38" i="80"/>
  <c r="AN38" i="80"/>
  <c r="D39" i="80"/>
  <c r="E39" i="80"/>
  <c r="F39" i="80"/>
  <c r="G39" i="80"/>
  <c r="H39" i="80"/>
  <c r="I39" i="80"/>
  <c r="J39" i="80"/>
  <c r="K39" i="80"/>
  <c r="L39" i="80"/>
  <c r="M39" i="80"/>
  <c r="N39" i="80"/>
  <c r="O39" i="80"/>
  <c r="P39" i="80"/>
  <c r="Q39" i="80"/>
  <c r="R39" i="80"/>
  <c r="S39" i="80"/>
  <c r="T39" i="80"/>
  <c r="U39" i="80"/>
  <c r="V39" i="80"/>
  <c r="W39" i="80"/>
  <c r="X39" i="80"/>
  <c r="Y39" i="80"/>
  <c r="Z39" i="80"/>
  <c r="AA39" i="80"/>
  <c r="AB39" i="80"/>
  <c r="AC39" i="80"/>
  <c r="AD39" i="80"/>
  <c r="AE39" i="80"/>
  <c r="AF39" i="80"/>
  <c r="AG39" i="80"/>
  <c r="AH39" i="80"/>
  <c r="AI39" i="80"/>
  <c r="AJ39" i="80"/>
  <c r="AK39" i="80"/>
  <c r="AL39" i="80"/>
  <c r="AM39" i="80"/>
  <c r="AN39" i="80"/>
  <c r="D40" i="80"/>
  <c r="E40" i="80"/>
  <c r="F40" i="80"/>
  <c r="G40" i="80"/>
  <c r="H40" i="80"/>
  <c r="I40" i="80"/>
  <c r="J40" i="80"/>
  <c r="K40" i="80"/>
  <c r="L40" i="80"/>
  <c r="M40" i="80"/>
  <c r="N40" i="80"/>
  <c r="O40" i="80"/>
  <c r="P40" i="80"/>
  <c r="Q40" i="80"/>
  <c r="R40" i="80"/>
  <c r="S40" i="80"/>
  <c r="T40" i="80"/>
  <c r="U40" i="80"/>
  <c r="V40" i="80"/>
  <c r="W40" i="80"/>
  <c r="X40" i="80"/>
  <c r="Y40" i="80"/>
  <c r="Z40" i="80"/>
  <c r="AA40" i="80"/>
  <c r="AB40" i="80"/>
  <c r="AC40" i="80"/>
  <c r="AD40" i="80"/>
  <c r="AE40" i="80"/>
  <c r="AF40" i="80"/>
  <c r="AG40" i="80"/>
  <c r="AH40" i="80"/>
  <c r="AI40" i="80"/>
  <c r="AJ40" i="80"/>
  <c r="AK40" i="80"/>
  <c r="AL40" i="80"/>
  <c r="AM40" i="80"/>
  <c r="AN40" i="80"/>
  <c r="D41" i="80"/>
  <c r="E41" i="80"/>
  <c r="F41" i="80"/>
  <c r="G41" i="80"/>
  <c r="H41" i="80"/>
  <c r="I41" i="80"/>
  <c r="J41" i="80"/>
  <c r="K41" i="80"/>
  <c r="L41" i="80"/>
  <c r="M41" i="80"/>
  <c r="N41" i="80"/>
  <c r="O41" i="80"/>
  <c r="P41" i="80"/>
  <c r="Q41" i="80"/>
  <c r="R41" i="80"/>
  <c r="S41" i="80"/>
  <c r="T41" i="80"/>
  <c r="U41" i="80"/>
  <c r="V41" i="80"/>
  <c r="W41" i="80"/>
  <c r="X41" i="80"/>
  <c r="Y41" i="80"/>
  <c r="Z41" i="80"/>
  <c r="AA41" i="80"/>
  <c r="AB41" i="80"/>
  <c r="AC41" i="80"/>
  <c r="AD41" i="80"/>
  <c r="AE41" i="80"/>
  <c r="AF41" i="80"/>
  <c r="AG41" i="80"/>
  <c r="AH41" i="80"/>
  <c r="AI41" i="80"/>
  <c r="AJ41" i="80"/>
  <c r="AK41" i="80"/>
  <c r="AL41" i="80"/>
  <c r="AM41" i="80"/>
  <c r="AN41" i="80"/>
  <c r="E4" i="80"/>
  <c r="F4" i="80"/>
  <c r="G4" i="80"/>
  <c r="H4" i="80"/>
  <c r="I4" i="80"/>
  <c r="J4" i="80"/>
  <c r="K4" i="80"/>
  <c r="L4" i="80"/>
  <c r="M4" i="80"/>
  <c r="N4" i="80"/>
  <c r="O4" i="80"/>
  <c r="P4" i="80"/>
  <c r="Q4" i="80"/>
  <c r="R4" i="80"/>
  <c r="S4" i="80"/>
  <c r="T4" i="80"/>
  <c r="U4" i="80"/>
  <c r="V4" i="80"/>
  <c r="W4" i="80"/>
  <c r="X4" i="80"/>
  <c r="Y4" i="80"/>
  <c r="Z4" i="80"/>
  <c r="AA4" i="80"/>
  <c r="AB4" i="80"/>
  <c r="AC4" i="80"/>
  <c r="AD4" i="80"/>
  <c r="AE4" i="80"/>
  <c r="AF4" i="80"/>
  <c r="AG4" i="80"/>
  <c r="AH4" i="80"/>
  <c r="AI4" i="80"/>
  <c r="AJ4" i="80"/>
  <c r="AK4" i="80"/>
  <c r="AL4" i="80"/>
  <c r="AM4" i="80"/>
  <c r="AN4" i="80"/>
  <c r="D4" i="80"/>
  <c r="D5" i="71"/>
  <c r="E5" i="71"/>
  <c r="F5" i="71"/>
  <c r="G5" i="71"/>
  <c r="H5" i="71"/>
  <c r="I5" i="71"/>
  <c r="J5" i="71"/>
  <c r="K5" i="71"/>
  <c r="L5" i="71"/>
  <c r="M5" i="71"/>
  <c r="N5" i="71"/>
  <c r="O5" i="71"/>
  <c r="P5" i="71"/>
  <c r="Q5" i="71"/>
  <c r="R5" i="71"/>
  <c r="S5" i="71"/>
  <c r="T5" i="71"/>
  <c r="U5" i="71"/>
  <c r="V5" i="71"/>
  <c r="W5" i="71"/>
  <c r="X5" i="71"/>
  <c r="Y5" i="71"/>
  <c r="Z5" i="71"/>
  <c r="AA5" i="71"/>
  <c r="AB5" i="71"/>
  <c r="AC5" i="71"/>
  <c r="AD5" i="71"/>
  <c r="AE5" i="71"/>
  <c r="AF5" i="71"/>
  <c r="AG5" i="71"/>
  <c r="AH5" i="71"/>
  <c r="AI5" i="71"/>
  <c r="AJ5" i="71"/>
  <c r="AK5" i="71"/>
  <c r="AL5" i="71"/>
  <c r="AM5" i="71"/>
  <c r="AN5" i="71"/>
  <c r="D6" i="71"/>
  <c r="E6" i="71"/>
  <c r="F6" i="71"/>
  <c r="G6" i="71"/>
  <c r="H6" i="71"/>
  <c r="I6" i="71"/>
  <c r="J6" i="71"/>
  <c r="K6" i="71"/>
  <c r="L6" i="71"/>
  <c r="M6" i="71"/>
  <c r="N6" i="71"/>
  <c r="O6" i="71"/>
  <c r="P6" i="71"/>
  <c r="Q6" i="71"/>
  <c r="R6" i="71"/>
  <c r="S6" i="71"/>
  <c r="T6" i="71"/>
  <c r="U6" i="71"/>
  <c r="V6" i="71"/>
  <c r="W6" i="71"/>
  <c r="X6" i="71"/>
  <c r="Y6" i="71"/>
  <c r="Z6" i="71"/>
  <c r="AA6" i="71"/>
  <c r="AB6" i="71"/>
  <c r="AC6" i="71"/>
  <c r="AD6" i="71"/>
  <c r="AE6" i="71"/>
  <c r="AF6" i="71"/>
  <c r="AG6" i="71"/>
  <c r="AH6" i="71"/>
  <c r="AI6" i="71"/>
  <c r="AJ6" i="71"/>
  <c r="AK6" i="71"/>
  <c r="AL6" i="71"/>
  <c r="AM6" i="71"/>
  <c r="AN6" i="71"/>
  <c r="D7" i="71"/>
  <c r="E7" i="71"/>
  <c r="F7" i="71"/>
  <c r="G7" i="71"/>
  <c r="H7" i="71"/>
  <c r="I7" i="71"/>
  <c r="J7" i="71"/>
  <c r="K7" i="71"/>
  <c r="L7" i="71"/>
  <c r="M7" i="71"/>
  <c r="N7" i="71"/>
  <c r="O7" i="71"/>
  <c r="P7" i="71"/>
  <c r="Q7" i="71"/>
  <c r="R7" i="71"/>
  <c r="S7" i="71"/>
  <c r="T7" i="71"/>
  <c r="U7" i="71"/>
  <c r="V7" i="71"/>
  <c r="W7" i="71"/>
  <c r="X7" i="71"/>
  <c r="Y7" i="71"/>
  <c r="Z7" i="71"/>
  <c r="AA7" i="71"/>
  <c r="AB7" i="71"/>
  <c r="AC7" i="71"/>
  <c r="AD7" i="71"/>
  <c r="AE7" i="71"/>
  <c r="AF7" i="71"/>
  <c r="AG7" i="71"/>
  <c r="AH7" i="71"/>
  <c r="AI7" i="71"/>
  <c r="AJ7" i="71"/>
  <c r="AK7" i="71"/>
  <c r="AL7" i="71"/>
  <c r="AM7" i="71"/>
  <c r="AN7" i="71"/>
  <c r="D8" i="71"/>
  <c r="E8" i="71"/>
  <c r="F8" i="71"/>
  <c r="G8" i="71"/>
  <c r="H8" i="71"/>
  <c r="I8" i="71"/>
  <c r="J8" i="71"/>
  <c r="K8" i="71"/>
  <c r="L8" i="71"/>
  <c r="M8" i="71"/>
  <c r="N8" i="71"/>
  <c r="O8" i="71"/>
  <c r="P8" i="71"/>
  <c r="Q8" i="71"/>
  <c r="R8" i="71"/>
  <c r="S8" i="71"/>
  <c r="T8" i="71"/>
  <c r="U8" i="71"/>
  <c r="V8" i="71"/>
  <c r="W8" i="71"/>
  <c r="X8" i="71"/>
  <c r="Y8" i="71"/>
  <c r="Z8" i="71"/>
  <c r="AA8" i="71"/>
  <c r="AB8" i="71"/>
  <c r="AC8" i="71"/>
  <c r="AD8" i="71"/>
  <c r="AE8" i="71"/>
  <c r="AF8" i="71"/>
  <c r="AG8" i="71"/>
  <c r="AH8" i="71"/>
  <c r="AI8" i="71"/>
  <c r="AJ8" i="71"/>
  <c r="AK8" i="71"/>
  <c r="AL8" i="71"/>
  <c r="AM8" i="71"/>
  <c r="AN8" i="71"/>
  <c r="D9" i="71"/>
  <c r="E9" i="71"/>
  <c r="F9" i="71"/>
  <c r="G9" i="71"/>
  <c r="H9" i="71"/>
  <c r="I9" i="71"/>
  <c r="J9" i="71"/>
  <c r="K9" i="71"/>
  <c r="L9" i="71"/>
  <c r="M9" i="71"/>
  <c r="N9" i="71"/>
  <c r="O9" i="71"/>
  <c r="P9" i="71"/>
  <c r="Q9" i="71"/>
  <c r="R9" i="71"/>
  <c r="S9" i="71"/>
  <c r="T9" i="71"/>
  <c r="U9" i="71"/>
  <c r="V9" i="71"/>
  <c r="W9" i="71"/>
  <c r="X9" i="71"/>
  <c r="Y9" i="71"/>
  <c r="Z9" i="71"/>
  <c r="AA9" i="71"/>
  <c r="AB9" i="71"/>
  <c r="AC9" i="71"/>
  <c r="AD9" i="71"/>
  <c r="AE9" i="71"/>
  <c r="AF9" i="71"/>
  <c r="AG9" i="71"/>
  <c r="AH9" i="71"/>
  <c r="AI9" i="71"/>
  <c r="AJ9" i="71"/>
  <c r="AK9" i="71"/>
  <c r="AL9" i="71"/>
  <c r="AM9" i="71"/>
  <c r="AN9" i="71"/>
  <c r="D10" i="71"/>
  <c r="E10" i="71"/>
  <c r="F10" i="71"/>
  <c r="G10" i="71"/>
  <c r="H10" i="71"/>
  <c r="I10" i="71"/>
  <c r="J10" i="71"/>
  <c r="K10" i="71"/>
  <c r="L10" i="71"/>
  <c r="M10" i="71"/>
  <c r="N10" i="71"/>
  <c r="O10" i="71"/>
  <c r="P10" i="71"/>
  <c r="Q10" i="71"/>
  <c r="R10" i="71"/>
  <c r="S10" i="71"/>
  <c r="T10" i="71"/>
  <c r="U10" i="71"/>
  <c r="V10" i="71"/>
  <c r="W10" i="71"/>
  <c r="X10" i="71"/>
  <c r="Y10" i="71"/>
  <c r="Z10" i="71"/>
  <c r="AA10" i="71"/>
  <c r="AB10" i="71"/>
  <c r="AC10" i="71"/>
  <c r="AD10" i="71"/>
  <c r="AE10" i="71"/>
  <c r="AF10" i="71"/>
  <c r="AG10" i="71"/>
  <c r="AH10" i="71"/>
  <c r="AI10" i="71"/>
  <c r="AJ10" i="71"/>
  <c r="AK10" i="71"/>
  <c r="AL10" i="71"/>
  <c r="AM10" i="71"/>
  <c r="AN10" i="71"/>
  <c r="D11" i="71"/>
  <c r="E11" i="71"/>
  <c r="F11" i="71"/>
  <c r="G11" i="71"/>
  <c r="H11" i="71"/>
  <c r="I11" i="71"/>
  <c r="J11" i="71"/>
  <c r="K11" i="71"/>
  <c r="L11" i="71"/>
  <c r="M11" i="71"/>
  <c r="N11" i="71"/>
  <c r="O11" i="71"/>
  <c r="P11" i="71"/>
  <c r="Q11" i="71"/>
  <c r="R11" i="71"/>
  <c r="S11" i="71"/>
  <c r="T11" i="71"/>
  <c r="U11" i="71"/>
  <c r="V11" i="71"/>
  <c r="W11" i="71"/>
  <c r="X11" i="71"/>
  <c r="Y11" i="71"/>
  <c r="Z11" i="71"/>
  <c r="AA11" i="71"/>
  <c r="AB11" i="71"/>
  <c r="AC11" i="71"/>
  <c r="AD11" i="71"/>
  <c r="AE11" i="71"/>
  <c r="AF11" i="71"/>
  <c r="AG11" i="71"/>
  <c r="AH11" i="71"/>
  <c r="AI11" i="71"/>
  <c r="AJ11" i="71"/>
  <c r="AK11" i="71"/>
  <c r="AL11" i="71"/>
  <c r="AM11" i="71"/>
  <c r="AN11" i="71"/>
  <c r="D12" i="71"/>
  <c r="E12" i="71"/>
  <c r="F12" i="71"/>
  <c r="G12" i="71"/>
  <c r="H12" i="71"/>
  <c r="I12" i="71"/>
  <c r="J12" i="71"/>
  <c r="K12" i="71"/>
  <c r="L12" i="71"/>
  <c r="M12" i="71"/>
  <c r="N12" i="71"/>
  <c r="O12" i="71"/>
  <c r="P12" i="71"/>
  <c r="Q12" i="71"/>
  <c r="R12" i="71"/>
  <c r="S12" i="71"/>
  <c r="T12" i="71"/>
  <c r="U12" i="71"/>
  <c r="V12" i="71"/>
  <c r="W12" i="71"/>
  <c r="X12" i="71"/>
  <c r="Y12" i="71"/>
  <c r="Z12" i="71"/>
  <c r="AA12" i="71"/>
  <c r="AB12" i="71"/>
  <c r="AC12" i="71"/>
  <c r="AD12" i="71"/>
  <c r="AE12" i="71"/>
  <c r="AF12" i="71"/>
  <c r="AG12" i="71"/>
  <c r="AH12" i="71"/>
  <c r="AI12" i="71"/>
  <c r="AJ12" i="71"/>
  <c r="AK12" i="71"/>
  <c r="AL12" i="71"/>
  <c r="AM12" i="71"/>
  <c r="AN12" i="71"/>
  <c r="D13" i="71"/>
  <c r="E13" i="71"/>
  <c r="F13" i="71"/>
  <c r="G13" i="71"/>
  <c r="H13" i="71"/>
  <c r="I13" i="71"/>
  <c r="J13" i="71"/>
  <c r="K13" i="71"/>
  <c r="L13" i="71"/>
  <c r="M13" i="71"/>
  <c r="N13" i="71"/>
  <c r="O13" i="71"/>
  <c r="P13" i="71"/>
  <c r="Q13" i="71"/>
  <c r="R13" i="71"/>
  <c r="S13" i="71"/>
  <c r="T13" i="71"/>
  <c r="U13" i="71"/>
  <c r="V13" i="71"/>
  <c r="W13" i="71"/>
  <c r="X13" i="71"/>
  <c r="Y13" i="71"/>
  <c r="Z13" i="71"/>
  <c r="AA13" i="71"/>
  <c r="AB13" i="71"/>
  <c r="AC13" i="71"/>
  <c r="AD13" i="71"/>
  <c r="AE13" i="71"/>
  <c r="AF13" i="71"/>
  <c r="AG13" i="71"/>
  <c r="AH13" i="71"/>
  <c r="AI13" i="71"/>
  <c r="AJ13" i="71"/>
  <c r="AK13" i="71"/>
  <c r="AL13" i="71"/>
  <c r="AM13" i="71"/>
  <c r="AN13" i="71"/>
  <c r="D14" i="71"/>
  <c r="E14" i="71"/>
  <c r="F14" i="71"/>
  <c r="G14" i="71"/>
  <c r="H14" i="71"/>
  <c r="I14" i="71"/>
  <c r="J14" i="71"/>
  <c r="K14" i="71"/>
  <c r="L14" i="71"/>
  <c r="M14" i="71"/>
  <c r="N14" i="71"/>
  <c r="O14" i="71"/>
  <c r="P14" i="71"/>
  <c r="Q14" i="71"/>
  <c r="R14" i="71"/>
  <c r="S14" i="71"/>
  <c r="T14" i="71"/>
  <c r="U14" i="71"/>
  <c r="V14" i="71"/>
  <c r="W14" i="71"/>
  <c r="X14" i="71"/>
  <c r="Y14" i="71"/>
  <c r="Z14" i="71"/>
  <c r="AA14" i="71"/>
  <c r="AB14" i="71"/>
  <c r="AC14" i="71"/>
  <c r="AD14" i="71"/>
  <c r="AE14" i="71"/>
  <c r="AF14" i="71"/>
  <c r="AG14" i="71"/>
  <c r="AH14" i="71"/>
  <c r="AI14" i="71"/>
  <c r="AJ14" i="71"/>
  <c r="AK14" i="71"/>
  <c r="AL14" i="71"/>
  <c r="AM14" i="71"/>
  <c r="AN14" i="71"/>
  <c r="D15" i="71"/>
  <c r="E15" i="71"/>
  <c r="F15" i="71"/>
  <c r="G15" i="71"/>
  <c r="H15" i="71"/>
  <c r="I15" i="71"/>
  <c r="J15" i="71"/>
  <c r="K15" i="71"/>
  <c r="L15" i="71"/>
  <c r="M15" i="71"/>
  <c r="N15" i="71"/>
  <c r="O15" i="71"/>
  <c r="P15" i="71"/>
  <c r="Q15" i="71"/>
  <c r="R15" i="71"/>
  <c r="S15" i="71"/>
  <c r="T15" i="71"/>
  <c r="U15" i="71"/>
  <c r="V15" i="71"/>
  <c r="W15" i="71"/>
  <c r="X15" i="71"/>
  <c r="Y15" i="71"/>
  <c r="Z15" i="71"/>
  <c r="AA15" i="71"/>
  <c r="AB15" i="71"/>
  <c r="AC15" i="71"/>
  <c r="AD15" i="71"/>
  <c r="AE15" i="71"/>
  <c r="AF15" i="71"/>
  <c r="AG15" i="71"/>
  <c r="AH15" i="71"/>
  <c r="AI15" i="71"/>
  <c r="AJ15" i="71"/>
  <c r="AK15" i="71"/>
  <c r="AL15" i="71"/>
  <c r="AM15" i="71"/>
  <c r="AN15" i="71"/>
  <c r="D16" i="71"/>
  <c r="E16" i="71"/>
  <c r="F16" i="71"/>
  <c r="G16" i="71"/>
  <c r="H16" i="71"/>
  <c r="I16" i="71"/>
  <c r="J16" i="71"/>
  <c r="K16" i="71"/>
  <c r="L16" i="71"/>
  <c r="M16" i="71"/>
  <c r="N16" i="71"/>
  <c r="O16" i="71"/>
  <c r="P16" i="71"/>
  <c r="Q16" i="71"/>
  <c r="R16" i="71"/>
  <c r="S16" i="71"/>
  <c r="T16" i="71"/>
  <c r="U16" i="71"/>
  <c r="V16" i="71"/>
  <c r="W16" i="71"/>
  <c r="X16" i="71"/>
  <c r="Y16" i="71"/>
  <c r="Z16" i="71"/>
  <c r="AA16" i="71"/>
  <c r="AB16" i="71"/>
  <c r="AC16" i="71"/>
  <c r="AD16" i="71"/>
  <c r="AE16" i="71"/>
  <c r="AF16" i="71"/>
  <c r="AG16" i="71"/>
  <c r="AH16" i="71"/>
  <c r="AI16" i="71"/>
  <c r="AJ16" i="71"/>
  <c r="AK16" i="71"/>
  <c r="AL16" i="71"/>
  <c r="AM16" i="71"/>
  <c r="AN16" i="71"/>
  <c r="D17" i="71"/>
  <c r="E17" i="71"/>
  <c r="F17" i="71"/>
  <c r="G17" i="71"/>
  <c r="H17" i="71"/>
  <c r="I17" i="71"/>
  <c r="J17" i="71"/>
  <c r="K17" i="71"/>
  <c r="L17" i="71"/>
  <c r="M17" i="71"/>
  <c r="N17" i="71"/>
  <c r="O17" i="71"/>
  <c r="P17" i="71"/>
  <c r="Q17" i="71"/>
  <c r="R17" i="71"/>
  <c r="S17" i="71"/>
  <c r="T17" i="71"/>
  <c r="U17" i="71"/>
  <c r="V17" i="71"/>
  <c r="W17" i="71"/>
  <c r="X17" i="71"/>
  <c r="Y17" i="71"/>
  <c r="Z17" i="71"/>
  <c r="AA17" i="71"/>
  <c r="AB17" i="71"/>
  <c r="AC17" i="71"/>
  <c r="AD17" i="71"/>
  <c r="AE17" i="71"/>
  <c r="AF17" i="71"/>
  <c r="AG17" i="71"/>
  <c r="AH17" i="71"/>
  <c r="AI17" i="71"/>
  <c r="AJ17" i="71"/>
  <c r="AK17" i="71"/>
  <c r="AL17" i="71"/>
  <c r="AM17" i="71"/>
  <c r="AN17" i="71"/>
  <c r="D18" i="71"/>
  <c r="E18" i="71"/>
  <c r="F18" i="71"/>
  <c r="G18" i="71"/>
  <c r="H18" i="71"/>
  <c r="I18" i="71"/>
  <c r="J18" i="71"/>
  <c r="K18" i="71"/>
  <c r="L18" i="71"/>
  <c r="M18" i="71"/>
  <c r="N18" i="71"/>
  <c r="O18" i="71"/>
  <c r="P18" i="71"/>
  <c r="Q18" i="71"/>
  <c r="R18" i="71"/>
  <c r="S18" i="71"/>
  <c r="T18" i="71"/>
  <c r="U18" i="71"/>
  <c r="V18" i="71"/>
  <c r="W18" i="71"/>
  <c r="X18" i="71"/>
  <c r="Y18" i="71"/>
  <c r="Z18" i="71"/>
  <c r="AA18" i="71"/>
  <c r="AB18" i="71"/>
  <c r="AC18" i="71"/>
  <c r="AD18" i="71"/>
  <c r="AE18" i="71"/>
  <c r="AF18" i="71"/>
  <c r="AG18" i="71"/>
  <c r="AH18" i="71"/>
  <c r="AI18" i="71"/>
  <c r="AJ18" i="71"/>
  <c r="AK18" i="71"/>
  <c r="AL18" i="71"/>
  <c r="AM18" i="71"/>
  <c r="AN18" i="71"/>
  <c r="D19" i="71"/>
  <c r="E19" i="71"/>
  <c r="F19" i="71"/>
  <c r="G19" i="71"/>
  <c r="H19" i="71"/>
  <c r="I19" i="71"/>
  <c r="J19" i="71"/>
  <c r="K19" i="71"/>
  <c r="L19" i="71"/>
  <c r="M19" i="71"/>
  <c r="N19" i="71"/>
  <c r="O19" i="71"/>
  <c r="P19" i="71"/>
  <c r="Q19" i="71"/>
  <c r="R19" i="71"/>
  <c r="S19" i="71"/>
  <c r="T19" i="71"/>
  <c r="U19" i="71"/>
  <c r="V19" i="71"/>
  <c r="W19" i="71"/>
  <c r="X19" i="71"/>
  <c r="Y19" i="71"/>
  <c r="Z19" i="71"/>
  <c r="AA19" i="71"/>
  <c r="AB19" i="71"/>
  <c r="AC19" i="71"/>
  <c r="AD19" i="71"/>
  <c r="AE19" i="71"/>
  <c r="AF19" i="71"/>
  <c r="AG19" i="71"/>
  <c r="AH19" i="71"/>
  <c r="AI19" i="71"/>
  <c r="AJ19" i="71"/>
  <c r="AK19" i="71"/>
  <c r="AL19" i="71"/>
  <c r="AM19" i="71"/>
  <c r="AN19" i="71"/>
  <c r="D20" i="71"/>
  <c r="E20" i="71"/>
  <c r="F20" i="71"/>
  <c r="G20" i="71"/>
  <c r="H20" i="71"/>
  <c r="I20" i="71"/>
  <c r="J20" i="71"/>
  <c r="K20" i="71"/>
  <c r="L20" i="71"/>
  <c r="M20" i="71"/>
  <c r="N20" i="71"/>
  <c r="O20" i="71"/>
  <c r="P20" i="71"/>
  <c r="Q20" i="71"/>
  <c r="R20" i="71"/>
  <c r="S20" i="71"/>
  <c r="T20" i="71"/>
  <c r="U20" i="71"/>
  <c r="V20" i="71"/>
  <c r="W20" i="71"/>
  <c r="X20" i="71"/>
  <c r="Y20" i="71"/>
  <c r="Z20" i="71"/>
  <c r="AA20" i="71"/>
  <c r="AB20" i="71"/>
  <c r="AC20" i="71"/>
  <c r="AD20" i="71"/>
  <c r="AE20" i="71"/>
  <c r="AF20" i="71"/>
  <c r="AG20" i="71"/>
  <c r="AH20" i="71"/>
  <c r="AI20" i="71"/>
  <c r="AJ20" i="71"/>
  <c r="AK20" i="71"/>
  <c r="AL20" i="71"/>
  <c r="AM20" i="71"/>
  <c r="AN20" i="71"/>
  <c r="D21" i="71"/>
  <c r="E21" i="71"/>
  <c r="F21" i="71"/>
  <c r="G21" i="71"/>
  <c r="H21" i="71"/>
  <c r="I21" i="71"/>
  <c r="J21" i="71"/>
  <c r="K21" i="71"/>
  <c r="L21" i="71"/>
  <c r="M21" i="71"/>
  <c r="N21" i="71"/>
  <c r="O21" i="71"/>
  <c r="P21" i="71"/>
  <c r="Q21" i="71"/>
  <c r="R21" i="71"/>
  <c r="S21" i="71"/>
  <c r="T21" i="71"/>
  <c r="U21" i="71"/>
  <c r="V21" i="71"/>
  <c r="W21" i="71"/>
  <c r="X21" i="71"/>
  <c r="Y21" i="71"/>
  <c r="Z21" i="71"/>
  <c r="AA21" i="71"/>
  <c r="AB21" i="71"/>
  <c r="AC21" i="71"/>
  <c r="AD21" i="71"/>
  <c r="AE21" i="71"/>
  <c r="AF21" i="71"/>
  <c r="AG21" i="71"/>
  <c r="AH21" i="71"/>
  <c r="AI21" i="71"/>
  <c r="AJ21" i="71"/>
  <c r="AK21" i="71"/>
  <c r="AL21" i="71"/>
  <c r="AM21" i="71"/>
  <c r="AN21" i="71"/>
  <c r="D22" i="71"/>
  <c r="E22" i="71"/>
  <c r="F22" i="71"/>
  <c r="G22" i="71"/>
  <c r="H22" i="71"/>
  <c r="I22" i="71"/>
  <c r="J22" i="71"/>
  <c r="K22" i="71"/>
  <c r="L22" i="71"/>
  <c r="M22" i="71"/>
  <c r="N22" i="71"/>
  <c r="O22" i="71"/>
  <c r="P22" i="71"/>
  <c r="Q22" i="71"/>
  <c r="R22" i="71"/>
  <c r="S22" i="71"/>
  <c r="T22" i="71"/>
  <c r="U22" i="71"/>
  <c r="V22" i="71"/>
  <c r="W22" i="71"/>
  <c r="X22" i="71"/>
  <c r="Y22" i="71"/>
  <c r="Z22" i="71"/>
  <c r="AA22" i="71"/>
  <c r="AB22" i="71"/>
  <c r="AC22" i="71"/>
  <c r="AD22" i="71"/>
  <c r="AE22" i="71"/>
  <c r="AF22" i="71"/>
  <c r="AG22" i="71"/>
  <c r="AH22" i="71"/>
  <c r="AI22" i="71"/>
  <c r="AJ22" i="71"/>
  <c r="AK22" i="71"/>
  <c r="AL22" i="71"/>
  <c r="AM22" i="71"/>
  <c r="AN22" i="71"/>
  <c r="D23" i="71"/>
  <c r="E23" i="71"/>
  <c r="F23" i="71"/>
  <c r="G23" i="71"/>
  <c r="H23" i="71"/>
  <c r="I23" i="71"/>
  <c r="J23" i="71"/>
  <c r="K23" i="71"/>
  <c r="L23" i="71"/>
  <c r="M23" i="71"/>
  <c r="N23" i="71"/>
  <c r="O23" i="71"/>
  <c r="P23" i="71"/>
  <c r="Q23" i="71"/>
  <c r="R23" i="71"/>
  <c r="S23" i="71"/>
  <c r="T23" i="71"/>
  <c r="U23" i="71"/>
  <c r="V23" i="71"/>
  <c r="W23" i="71"/>
  <c r="X23" i="71"/>
  <c r="Y23" i="71"/>
  <c r="Z23" i="71"/>
  <c r="AA23" i="71"/>
  <c r="AB23" i="71"/>
  <c r="AC23" i="71"/>
  <c r="AD23" i="71"/>
  <c r="AE23" i="71"/>
  <c r="AF23" i="71"/>
  <c r="AG23" i="71"/>
  <c r="AH23" i="71"/>
  <c r="AI23" i="71"/>
  <c r="AJ23" i="71"/>
  <c r="AK23" i="71"/>
  <c r="AL23" i="71"/>
  <c r="AM23" i="71"/>
  <c r="AN23" i="71"/>
  <c r="D24" i="71"/>
  <c r="E24" i="71"/>
  <c r="F24" i="71"/>
  <c r="G24" i="71"/>
  <c r="H24" i="71"/>
  <c r="I24" i="71"/>
  <c r="J24" i="71"/>
  <c r="K24" i="71"/>
  <c r="L24" i="71"/>
  <c r="M24" i="71"/>
  <c r="N24" i="71"/>
  <c r="O24" i="71"/>
  <c r="P24" i="71"/>
  <c r="Q24" i="71"/>
  <c r="R24" i="71"/>
  <c r="S24" i="71"/>
  <c r="T24" i="71"/>
  <c r="U24" i="71"/>
  <c r="V24" i="71"/>
  <c r="W24" i="71"/>
  <c r="X24" i="71"/>
  <c r="Y24" i="71"/>
  <c r="Z24" i="71"/>
  <c r="AA24" i="71"/>
  <c r="AB24" i="71"/>
  <c r="AC24" i="71"/>
  <c r="AD24" i="71"/>
  <c r="AE24" i="71"/>
  <c r="AF24" i="71"/>
  <c r="AG24" i="71"/>
  <c r="AH24" i="71"/>
  <c r="AI24" i="71"/>
  <c r="AJ24" i="71"/>
  <c r="AK24" i="71"/>
  <c r="AL24" i="71"/>
  <c r="AM24" i="71"/>
  <c r="AN24" i="71"/>
  <c r="D25" i="71"/>
  <c r="E25" i="71"/>
  <c r="F25" i="71"/>
  <c r="G25" i="71"/>
  <c r="H25" i="71"/>
  <c r="I25" i="71"/>
  <c r="J25" i="71"/>
  <c r="K25" i="71"/>
  <c r="L25" i="71"/>
  <c r="M25" i="71"/>
  <c r="N25" i="71"/>
  <c r="O25" i="71"/>
  <c r="P25" i="71"/>
  <c r="Q25" i="71"/>
  <c r="R25" i="71"/>
  <c r="S25" i="71"/>
  <c r="T25" i="71"/>
  <c r="U25" i="71"/>
  <c r="V25" i="71"/>
  <c r="W25" i="71"/>
  <c r="X25" i="71"/>
  <c r="Y25" i="71"/>
  <c r="Z25" i="71"/>
  <c r="AA25" i="71"/>
  <c r="AB25" i="71"/>
  <c r="AC25" i="71"/>
  <c r="AD25" i="71"/>
  <c r="AE25" i="71"/>
  <c r="AF25" i="71"/>
  <c r="AG25" i="71"/>
  <c r="AH25" i="71"/>
  <c r="AI25" i="71"/>
  <c r="AJ25" i="71"/>
  <c r="AK25" i="71"/>
  <c r="AL25" i="71"/>
  <c r="AM25" i="71"/>
  <c r="AN25" i="71"/>
  <c r="D26" i="71"/>
  <c r="E26" i="71"/>
  <c r="F26" i="71"/>
  <c r="G26" i="71"/>
  <c r="H26" i="71"/>
  <c r="I26" i="71"/>
  <c r="J26" i="71"/>
  <c r="K26" i="71"/>
  <c r="L26" i="71"/>
  <c r="M26" i="71"/>
  <c r="N26" i="71"/>
  <c r="O26" i="71"/>
  <c r="P26" i="71"/>
  <c r="Q26" i="71"/>
  <c r="R26" i="71"/>
  <c r="S26" i="71"/>
  <c r="T26" i="71"/>
  <c r="U26" i="71"/>
  <c r="V26" i="71"/>
  <c r="W26" i="71"/>
  <c r="X26" i="71"/>
  <c r="Y26" i="71"/>
  <c r="Z26" i="71"/>
  <c r="AA26" i="71"/>
  <c r="AB26" i="71"/>
  <c r="AC26" i="71"/>
  <c r="AD26" i="71"/>
  <c r="AE26" i="71"/>
  <c r="AF26" i="71"/>
  <c r="AG26" i="71"/>
  <c r="AH26" i="71"/>
  <c r="AI26" i="71"/>
  <c r="AJ26" i="71"/>
  <c r="AK26" i="71"/>
  <c r="AL26" i="71"/>
  <c r="AM26" i="71"/>
  <c r="AN26" i="71"/>
  <c r="D27" i="71"/>
  <c r="E27" i="71"/>
  <c r="F27" i="71"/>
  <c r="G27" i="71"/>
  <c r="H27" i="71"/>
  <c r="I27" i="71"/>
  <c r="J27" i="71"/>
  <c r="K27" i="71"/>
  <c r="L27" i="71"/>
  <c r="M27" i="71"/>
  <c r="N27" i="71"/>
  <c r="O27" i="71"/>
  <c r="P27" i="71"/>
  <c r="Q27" i="71"/>
  <c r="R27" i="71"/>
  <c r="S27" i="71"/>
  <c r="T27" i="71"/>
  <c r="U27" i="71"/>
  <c r="V27" i="71"/>
  <c r="W27" i="71"/>
  <c r="X27" i="71"/>
  <c r="Y27" i="71"/>
  <c r="Z27" i="71"/>
  <c r="AA27" i="71"/>
  <c r="AB27" i="71"/>
  <c r="AC27" i="71"/>
  <c r="AD27" i="71"/>
  <c r="AE27" i="71"/>
  <c r="AF27" i="71"/>
  <c r="AG27" i="71"/>
  <c r="AH27" i="71"/>
  <c r="AI27" i="71"/>
  <c r="AJ27" i="71"/>
  <c r="AK27" i="71"/>
  <c r="AL27" i="71"/>
  <c r="AM27" i="71"/>
  <c r="AN27" i="71"/>
  <c r="D28" i="71"/>
  <c r="E28" i="71"/>
  <c r="F28" i="71"/>
  <c r="G28" i="71"/>
  <c r="H28" i="71"/>
  <c r="I28" i="71"/>
  <c r="J28" i="71"/>
  <c r="K28" i="71"/>
  <c r="L28" i="71"/>
  <c r="M28" i="71"/>
  <c r="N28" i="71"/>
  <c r="O28" i="71"/>
  <c r="P28" i="71"/>
  <c r="Q28" i="71"/>
  <c r="R28" i="71"/>
  <c r="S28" i="71"/>
  <c r="T28" i="71"/>
  <c r="U28" i="71"/>
  <c r="V28" i="71"/>
  <c r="W28" i="71"/>
  <c r="X28" i="71"/>
  <c r="Y28" i="71"/>
  <c r="Z28" i="71"/>
  <c r="AA28" i="71"/>
  <c r="AB28" i="71"/>
  <c r="AC28" i="71"/>
  <c r="AD28" i="71"/>
  <c r="AE28" i="71"/>
  <c r="AF28" i="71"/>
  <c r="AG28" i="71"/>
  <c r="AH28" i="71"/>
  <c r="AI28" i="71"/>
  <c r="AJ28" i="71"/>
  <c r="AK28" i="71"/>
  <c r="AL28" i="71"/>
  <c r="AM28" i="71"/>
  <c r="AN28" i="71"/>
  <c r="D29" i="71"/>
  <c r="E29" i="71"/>
  <c r="F29" i="71"/>
  <c r="G29" i="71"/>
  <c r="H29" i="71"/>
  <c r="I29" i="71"/>
  <c r="J29" i="71"/>
  <c r="K29" i="71"/>
  <c r="L29" i="71"/>
  <c r="M29" i="71"/>
  <c r="N29" i="71"/>
  <c r="O29" i="71"/>
  <c r="P29" i="71"/>
  <c r="Q29" i="71"/>
  <c r="R29" i="71"/>
  <c r="S29" i="71"/>
  <c r="T29" i="71"/>
  <c r="U29" i="71"/>
  <c r="V29" i="71"/>
  <c r="W29" i="71"/>
  <c r="X29" i="71"/>
  <c r="Y29" i="71"/>
  <c r="Z29" i="71"/>
  <c r="AA29" i="71"/>
  <c r="AB29" i="71"/>
  <c r="AC29" i="71"/>
  <c r="AD29" i="71"/>
  <c r="AE29" i="71"/>
  <c r="AF29" i="71"/>
  <c r="AG29" i="71"/>
  <c r="AH29" i="71"/>
  <c r="AI29" i="71"/>
  <c r="AJ29" i="71"/>
  <c r="AK29" i="71"/>
  <c r="AL29" i="71"/>
  <c r="AM29" i="71"/>
  <c r="AN29" i="71"/>
  <c r="D30" i="71"/>
  <c r="E30" i="71"/>
  <c r="F30" i="71"/>
  <c r="G30" i="71"/>
  <c r="H30" i="71"/>
  <c r="I30" i="71"/>
  <c r="J30" i="71"/>
  <c r="K30" i="71"/>
  <c r="L30" i="71"/>
  <c r="M30" i="71"/>
  <c r="N30" i="71"/>
  <c r="O30" i="71"/>
  <c r="P30" i="71"/>
  <c r="Q30" i="71"/>
  <c r="R30" i="71"/>
  <c r="S30" i="71"/>
  <c r="T30" i="71"/>
  <c r="U30" i="71"/>
  <c r="V30" i="71"/>
  <c r="W30" i="71"/>
  <c r="X30" i="71"/>
  <c r="Y30" i="71"/>
  <c r="Z30" i="71"/>
  <c r="AA30" i="71"/>
  <c r="AB30" i="71"/>
  <c r="AC30" i="71"/>
  <c r="AD30" i="71"/>
  <c r="AE30" i="71"/>
  <c r="AF30" i="71"/>
  <c r="AG30" i="71"/>
  <c r="AH30" i="71"/>
  <c r="AI30" i="71"/>
  <c r="AJ30" i="71"/>
  <c r="AK30" i="71"/>
  <c r="AL30" i="71"/>
  <c r="AM30" i="71"/>
  <c r="AN30" i="71"/>
  <c r="D31" i="71"/>
  <c r="E31" i="71"/>
  <c r="F31" i="71"/>
  <c r="G31" i="71"/>
  <c r="H31" i="71"/>
  <c r="I31" i="71"/>
  <c r="J31" i="71"/>
  <c r="K31" i="71"/>
  <c r="L31" i="71"/>
  <c r="M31" i="71"/>
  <c r="N31" i="71"/>
  <c r="O31" i="71"/>
  <c r="P31" i="71"/>
  <c r="Q31" i="71"/>
  <c r="R31" i="71"/>
  <c r="S31" i="71"/>
  <c r="T31" i="71"/>
  <c r="U31" i="71"/>
  <c r="V31" i="71"/>
  <c r="W31" i="71"/>
  <c r="X31" i="71"/>
  <c r="Y31" i="71"/>
  <c r="Z31" i="71"/>
  <c r="AA31" i="71"/>
  <c r="AB31" i="71"/>
  <c r="AC31" i="71"/>
  <c r="AD31" i="71"/>
  <c r="AE31" i="71"/>
  <c r="AF31" i="71"/>
  <c r="AG31" i="71"/>
  <c r="AH31" i="71"/>
  <c r="AI31" i="71"/>
  <c r="AJ31" i="71"/>
  <c r="AK31" i="71"/>
  <c r="AL31" i="71"/>
  <c r="AM31" i="71"/>
  <c r="AN31" i="71"/>
  <c r="D32" i="71"/>
  <c r="E32" i="71"/>
  <c r="F32" i="71"/>
  <c r="G32" i="71"/>
  <c r="H32" i="71"/>
  <c r="I32" i="71"/>
  <c r="J32" i="71"/>
  <c r="K32" i="71"/>
  <c r="L32" i="71"/>
  <c r="M32" i="71"/>
  <c r="N32" i="71"/>
  <c r="O32" i="71"/>
  <c r="P32" i="71"/>
  <c r="Q32" i="71"/>
  <c r="R32" i="71"/>
  <c r="S32" i="71"/>
  <c r="T32" i="71"/>
  <c r="U32" i="71"/>
  <c r="V32" i="71"/>
  <c r="W32" i="71"/>
  <c r="X32" i="71"/>
  <c r="Y32" i="71"/>
  <c r="Z32" i="71"/>
  <c r="AA32" i="71"/>
  <c r="AB32" i="71"/>
  <c r="AC32" i="71"/>
  <c r="AD32" i="71"/>
  <c r="AE32" i="71"/>
  <c r="AF32" i="71"/>
  <c r="AG32" i="71"/>
  <c r="AH32" i="71"/>
  <c r="AI32" i="71"/>
  <c r="AJ32" i="71"/>
  <c r="AK32" i="71"/>
  <c r="AL32" i="71"/>
  <c r="AM32" i="71"/>
  <c r="AN32" i="71"/>
  <c r="D33" i="71"/>
  <c r="E33" i="71"/>
  <c r="F33" i="71"/>
  <c r="G33" i="71"/>
  <c r="H33" i="71"/>
  <c r="I33" i="71"/>
  <c r="J33" i="71"/>
  <c r="K33" i="71"/>
  <c r="L33" i="71"/>
  <c r="M33" i="71"/>
  <c r="N33" i="71"/>
  <c r="O33" i="71"/>
  <c r="P33" i="71"/>
  <c r="Q33" i="71"/>
  <c r="R33" i="71"/>
  <c r="S33" i="71"/>
  <c r="T33" i="71"/>
  <c r="U33" i="71"/>
  <c r="V33" i="71"/>
  <c r="W33" i="71"/>
  <c r="X33" i="71"/>
  <c r="Y33" i="71"/>
  <c r="Z33" i="71"/>
  <c r="AA33" i="71"/>
  <c r="AB33" i="71"/>
  <c r="AC33" i="71"/>
  <c r="AD33" i="71"/>
  <c r="AE33" i="71"/>
  <c r="AF33" i="71"/>
  <c r="AG33" i="71"/>
  <c r="AH33" i="71"/>
  <c r="AI33" i="71"/>
  <c r="AJ33" i="71"/>
  <c r="AK33" i="71"/>
  <c r="AL33" i="71"/>
  <c r="AM33" i="71"/>
  <c r="AN33" i="71"/>
  <c r="D34" i="71"/>
  <c r="E34" i="71"/>
  <c r="F34" i="71"/>
  <c r="G34" i="71"/>
  <c r="H34" i="71"/>
  <c r="I34" i="71"/>
  <c r="J34" i="71"/>
  <c r="K34" i="71"/>
  <c r="L34" i="71"/>
  <c r="M34" i="71"/>
  <c r="N34" i="71"/>
  <c r="O34" i="71"/>
  <c r="P34" i="71"/>
  <c r="Q34" i="71"/>
  <c r="R34" i="71"/>
  <c r="S34" i="71"/>
  <c r="T34" i="71"/>
  <c r="U34" i="71"/>
  <c r="V34" i="71"/>
  <c r="W34" i="71"/>
  <c r="X34" i="71"/>
  <c r="Y34" i="71"/>
  <c r="Z34" i="71"/>
  <c r="AA34" i="71"/>
  <c r="AB34" i="71"/>
  <c r="AC34" i="71"/>
  <c r="AD34" i="71"/>
  <c r="AE34" i="71"/>
  <c r="AF34" i="71"/>
  <c r="AG34" i="71"/>
  <c r="AH34" i="71"/>
  <c r="AI34" i="71"/>
  <c r="AJ34" i="71"/>
  <c r="AK34" i="71"/>
  <c r="AL34" i="71"/>
  <c r="AM34" i="71"/>
  <c r="AN34" i="71"/>
  <c r="D35" i="71"/>
  <c r="E35" i="71"/>
  <c r="F35" i="71"/>
  <c r="G35" i="71"/>
  <c r="H35" i="71"/>
  <c r="I35" i="71"/>
  <c r="J35" i="71"/>
  <c r="K35" i="71"/>
  <c r="L35" i="71"/>
  <c r="M35" i="71"/>
  <c r="N35" i="71"/>
  <c r="O35" i="71"/>
  <c r="P35" i="71"/>
  <c r="Q35" i="71"/>
  <c r="R35" i="71"/>
  <c r="S35" i="71"/>
  <c r="T35" i="71"/>
  <c r="U35" i="71"/>
  <c r="V35" i="71"/>
  <c r="W35" i="71"/>
  <c r="X35" i="71"/>
  <c r="Y35" i="71"/>
  <c r="Z35" i="71"/>
  <c r="AA35" i="71"/>
  <c r="AB35" i="71"/>
  <c r="AC35" i="71"/>
  <c r="AD35" i="71"/>
  <c r="AE35" i="71"/>
  <c r="AF35" i="71"/>
  <c r="AG35" i="71"/>
  <c r="AH35" i="71"/>
  <c r="AI35" i="71"/>
  <c r="AJ35" i="71"/>
  <c r="AK35" i="71"/>
  <c r="AL35" i="71"/>
  <c r="AM35" i="71"/>
  <c r="AN35" i="71"/>
  <c r="D36" i="71"/>
  <c r="E36" i="71"/>
  <c r="F36" i="71"/>
  <c r="G36" i="71"/>
  <c r="H36" i="71"/>
  <c r="I36" i="71"/>
  <c r="J36" i="71"/>
  <c r="K36" i="71"/>
  <c r="L36" i="71"/>
  <c r="M36" i="71"/>
  <c r="N36" i="71"/>
  <c r="O36" i="71"/>
  <c r="P36" i="71"/>
  <c r="Q36" i="71"/>
  <c r="R36" i="71"/>
  <c r="S36" i="71"/>
  <c r="T36" i="71"/>
  <c r="U36" i="71"/>
  <c r="V36" i="71"/>
  <c r="W36" i="71"/>
  <c r="X36" i="71"/>
  <c r="Y36" i="71"/>
  <c r="Z36" i="71"/>
  <c r="AA36" i="71"/>
  <c r="AB36" i="71"/>
  <c r="AC36" i="71"/>
  <c r="AD36" i="71"/>
  <c r="AE36" i="71"/>
  <c r="AF36" i="71"/>
  <c r="AG36" i="71"/>
  <c r="AH36" i="71"/>
  <c r="AI36" i="71"/>
  <c r="AJ36" i="71"/>
  <c r="AK36" i="71"/>
  <c r="AL36" i="71"/>
  <c r="AM36" i="71"/>
  <c r="AN36" i="71"/>
  <c r="D37" i="71"/>
  <c r="E37" i="71"/>
  <c r="F37" i="71"/>
  <c r="G37" i="71"/>
  <c r="H37" i="71"/>
  <c r="I37" i="71"/>
  <c r="J37" i="71"/>
  <c r="K37" i="71"/>
  <c r="L37" i="71"/>
  <c r="M37" i="71"/>
  <c r="N37" i="71"/>
  <c r="O37" i="71"/>
  <c r="P37" i="71"/>
  <c r="Q37" i="71"/>
  <c r="R37" i="71"/>
  <c r="S37" i="71"/>
  <c r="T37" i="71"/>
  <c r="U37" i="71"/>
  <c r="V37" i="71"/>
  <c r="W37" i="71"/>
  <c r="X37" i="71"/>
  <c r="Y37" i="71"/>
  <c r="Z37" i="71"/>
  <c r="AA37" i="71"/>
  <c r="AB37" i="71"/>
  <c r="AC37" i="71"/>
  <c r="AD37" i="71"/>
  <c r="AE37" i="71"/>
  <c r="AF37" i="71"/>
  <c r="AG37" i="71"/>
  <c r="AH37" i="71"/>
  <c r="AI37" i="71"/>
  <c r="AJ37" i="71"/>
  <c r="AK37" i="71"/>
  <c r="AL37" i="71"/>
  <c r="AM37" i="71"/>
  <c r="AN37" i="71"/>
  <c r="D38" i="71"/>
  <c r="E38" i="71"/>
  <c r="F38" i="71"/>
  <c r="G38" i="71"/>
  <c r="H38" i="71"/>
  <c r="I38" i="71"/>
  <c r="J38" i="71"/>
  <c r="K38" i="71"/>
  <c r="L38" i="71"/>
  <c r="M38" i="71"/>
  <c r="N38" i="71"/>
  <c r="O38" i="71"/>
  <c r="P38" i="71"/>
  <c r="Q38" i="71"/>
  <c r="R38" i="71"/>
  <c r="S38" i="71"/>
  <c r="T38" i="71"/>
  <c r="U38" i="71"/>
  <c r="V38" i="71"/>
  <c r="W38" i="71"/>
  <c r="X38" i="71"/>
  <c r="Y38" i="71"/>
  <c r="Z38" i="71"/>
  <c r="AA38" i="71"/>
  <c r="AB38" i="71"/>
  <c r="AC38" i="71"/>
  <c r="AD38" i="71"/>
  <c r="AE38" i="71"/>
  <c r="AF38" i="71"/>
  <c r="AG38" i="71"/>
  <c r="AH38" i="71"/>
  <c r="AI38" i="71"/>
  <c r="AJ38" i="71"/>
  <c r="AK38" i="71"/>
  <c r="AL38" i="71"/>
  <c r="AM38" i="71"/>
  <c r="AN38" i="71"/>
  <c r="D39" i="71"/>
  <c r="E39" i="71"/>
  <c r="F39" i="71"/>
  <c r="G39" i="71"/>
  <c r="H39" i="71"/>
  <c r="I39" i="71"/>
  <c r="J39" i="71"/>
  <c r="K39" i="71"/>
  <c r="L39" i="71"/>
  <c r="M39" i="71"/>
  <c r="N39" i="71"/>
  <c r="O39" i="71"/>
  <c r="P39" i="71"/>
  <c r="Q39" i="71"/>
  <c r="R39" i="71"/>
  <c r="S39" i="71"/>
  <c r="T39" i="71"/>
  <c r="U39" i="71"/>
  <c r="V39" i="71"/>
  <c r="W39" i="71"/>
  <c r="X39" i="71"/>
  <c r="Y39" i="71"/>
  <c r="Z39" i="71"/>
  <c r="AA39" i="71"/>
  <c r="AB39" i="71"/>
  <c r="AC39" i="71"/>
  <c r="AD39" i="71"/>
  <c r="AE39" i="71"/>
  <c r="AF39" i="71"/>
  <c r="AG39" i="71"/>
  <c r="AH39" i="71"/>
  <c r="AI39" i="71"/>
  <c r="AJ39" i="71"/>
  <c r="AK39" i="71"/>
  <c r="AL39" i="71"/>
  <c r="AM39" i="71"/>
  <c r="AN39" i="71"/>
  <c r="D40" i="71"/>
  <c r="E40" i="71"/>
  <c r="F40" i="71"/>
  <c r="G40" i="71"/>
  <c r="H40" i="71"/>
  <c r="I40" i="71"/>
  <c r="J40" i="71"/>
  <c r="K40" i="71"/>
  <c r="L40" i="71"/>
  <c r="M40" i="71"/>
  <c r="N40" i="71"/>
  <c r="O40" i="71"/>
  <c r="P40" i="71"/>
  <c r="Q40" i="71"/>
  <c r="R40" i="71"/>
  <c r="S40" i="71"/>
  <c r="T40" i="71"/>
  <c r="U40" i="71"/>
  <c r="V40" i="71"/>
  <c r="W40" i="71"/>
  <c r="X40" i="71"/>
  <c r="Y40" i="71"/>
  <c r="Z40" i="71"/>
  <c r="AA40" i="71"/>
  <c r="AB40" i="71"/>
  <c r="AC40" i="71"/>
  <c r="AD40" i="71"/>
  <c r="AE40" i="71"/>
  <c r="AF40" i="71"/>
  <c r="AG40" i="71"/>
  <c r="AH40" i="71"/>
  <c r="AI40" i="71"/>
  <c r="AJ40" i="71"/>
  <c r="AK40" i="71"/>
  <c r="AL40" i="71"/>
  <c r="AM40" i="71"/>
  <c r="AN40" i="71"/>
  <c r="D41" i="71"/>
  <c r="E41" i="71"/>
  <c r="F41" i="71"/>
  <c r="G41" i="71"/>
  <c r="H41" i="71"/>
  <c r="I41" i="71"/>
  <c r="J41" i="71"/>
  <c r="K41" i="71"/>
  <c r="L41" i="71"/>
  <c r="M41" i="71"/>
  <c r="N41" i="71"/>
  <c r="O41" i="71"/>
  <c r="P41" i="71"/>
  <c r="Q41" i="71"/>
  <c r="R41" i="71"/>
  <c r="S41" i="71"/>
  <c r="T41" i="71"/>
  <c r="U41" i="71"/>
  <c r="V41" i="71"/>
  <c r="W41" i="71"/>
  <c r="X41" i="71"/>
  <c r="Y41" i="71"/>
  <c r="Z41" i="71"/>
  <c r="AA41" i="71"/>
  <c r="AB41" i="71"/>
  <c r="AC41" i="71"/>
  <c r="AD41" i="71"/>
  <c r="AE41" i="71"/>
  <c r="AF41" i="71"/>
  <c r="AG41" i="71"/>
  <c r="AH41" i="71"/>
  <c r="AI41" i="71"/>
  <c r="AJ41" i="71"/>
  <c r="AK41" i="71"/>
  <c r="AL41" i="71"/>
  <c r="AM41" i="71"/>
  <c r="AN41" i="71"/>
  <c r="AN4" i="71"/>
  <c r="AM4" i="71"/>
  <c r="AL4" i="71"/>
  <c r="AK4" i="71"/>
  <c r="AJ4" i="71"/>
  <c r="AI4" i="71"/>
  <c r="AH4" i="71"/>
  <c r="AG4" i="71"/>
  <c r="AF4" i="71"/>
  <c r="AE4" i="71"/>
  <c r="AD4" i="71"/>
  <c r="AC4" i="71"/>
  <c r="AB4" i="71"/>
  <c r="AA4" i="71"/>
  <c r="Z4" i="71"/>
  <c r="Y4" i="71"/>
  <c r="X4" i="71"/>
  <c r="W4" i="71"/>
  <c r="V4" i="71"/>
  <c r="U4" i="71"/>
  <c r="T4" i="71"/>
  <c r="S4" i="71"/>
  <c r="R4" i="71"/>
  <c r="Q4" i="71"/>
  <c r="P4" i="71"/>
  <c r="O4" i="71"/>
  <c r="N4" i="71"/>
  <c r="M4" i="71"/>
  <c r="L4" i="71"/>
  <c r="K4" i="71"/>
  <c r="J4" i="71"/>
  <c r="I4" i="71"/>
  <c r="H4" i="71"/>
  <c r="G4" i="71"/>
  <c r="F4" i="71"/>
  <c r="E4" i="71"/>
  <c r="D4" i="71"/>
  <c r="T375" i="81" l="1"/>
  <c r="V385" i="81"/>
  <c r="N44" i="81"/>
  <c r="M335" i="81"/>
  <c r="H5" i="81"/>
  <c r="X5" i="81" s="1"/>
  <c r="X375" i="81"/>
  <c r="T385" i="81"/>
  <c r="F5" i="81"/>
  <c r="V5" i="81" s="1"/>
  <c r="M375" i="81"/>
  <c r="M385" i="81"/>
  <c r="M345" i="81"/>
  <c r="M365" i="81"/>
  <c r="V375" i="81"/>
  <c r="T365" i="81"/>
  <c r="X345" i="81"/>
  <c r="X355" i="81"/>
  <c r="X365" i="81"/>
  <c r="U375" i="81"/>
  <c r="E385" i="81"/>
  <c r="V365" i="81"/>
  <c r="M305" i="81"/>
  <c r="M315" i="81"/>
  <c r="T345" i="81"/>
  <c r="E375" i="81"/>
  <c r="S365" i="81"/>
  <c r="V355" i="81"/>
  <c r="E365" i="81"/>
  <c r="V345" i="81"/>
  <c r="S345" i="81"/>
  <c r="S305" i="81"/>
  <c r="V335" i="81"/>
  <c r="T315" i="81"/>
  <c r="S295" i="81"/>
  <c r="X315" i="81"/>
  <c r="X325" i="81"/>
  <c r="X335" i="81"/>
  <c r="E345" i="81"/>
  <c r="X135" i="81"/>
  <c r="X145" i="81"/>
  <c r="X155" i="81"/>
  <c r="V325" i="81"/>
  <c r="T305" i="81"/>
  <c r="V315" i="81"/>
  <c r="M295" i="81"/>
  <c r="X305" i="81"/>
  <c r="S315" i="81"/>
  <c r="V305" i="81"/>
  <c r="T295" i="81"/>
  <c r="M245" i="81"/>
  <c r="M255" i="81"/>
  <c r="M275" i="81"/>
  <c r="M285" i="81"/>
  <c r="X295" i="81"/>
  <c r="U305" i="81"/>
  <c r="E315" i="81"/>
  <c r="V295" i="81"/>
  <c r="T285" i="81"/>
  <c r="X285" i="81"/>
  <c r="E305" i="81"/>
  <c r="S255" i="81"/>
  <c r="V285" i="81"/>
  <c r="T275" i="81"/>
  <c r="X255" i="81"/>
  <c r="X265" i="81"/>
  <c r="X275" i="81"/>
  <c r="S285" i="81"/>
  <c r="E295" i="81"/>
  <c r="V275" i="81"/>
  <c r="T255" i="81"/>
  <c r="E285" i="81"/>
  <c r="S275" i="81"/>
  <c r="S225" i="81"/>
  <c r="S245" i="81"/>
  <c r="V265" i="81"/>
  <c r="E275" i="81"/>
  <c r="V255" i="81"/>
  <c r="T245" i="81"/>
  <c r="M225" i="81"/>
  <c r="X245" i="81"/>
  <c r="V245" i="81"/>
  <c r="T225" i="81"/>
  <c r="M205" i="81"/>
  <c r="X225" i="81"/>
  <c r="X235" i="81"/>
  <c r="U245" i="81"/>
  <c r="E255" i="81"/>
  <c r="S205" i="81"/>
  <c r="E245" i="81"/>
  <c r="V235" i="81"/>
  <c r="V225" i="81"/>
  <c r="T205" i="81"/>
  <c r="M195" i="81"/>
  <c r="X205" i="81"/>
  <c r="X215" i="81"/>
  <c r="V215" i="81"/>
  <c r="E225" i="81"/>
  <c r="V205" i="81"/>
  <c r="V155" i="81"/>
  <c r="T176" i="81"/>
  <c r="M176" i="81"/>
  <c r="E176" i="81"/>
  <c r="V195" i="81"/>
  <c r="X175" i="81"/>
  <c r="X185" i="81"/>
  <c r="X195" i="81"/>
  <c r="E205" i="81"/>
  <c r="S115" i="81"/>
  <c r="T166" i="81"/>
  <c r="V165" i="81"/>
  <c r="V185" i="81"/>
  <c r="X176" i="81"/>
  <c r="M166" i="81"/>
  <c r="V176" i="81"/>
  <c r="M125" i="81"/>
  <c r="X165" i="81"/>
  <c r="V175" i="81"/>
  <c r="E166" i="81"/>
  <c r="S135" i="81"/>
  <c r="X166" i="81"/>
  <c r="S176" i="81"/>
  <c r="E115" i="81"/>
  <c r="V166" i="81"/>
  <c r="T135" i="81"/>
  <c r="S166" i="81"/>
  <c r="U166" i="81" s="1"/>
  <c r="X65" i="81"/>
  <c r="X95" i="81"/>
  <c r="X105" i="81"/>
  <c r="M135" i="81"/>
  <c r="E25" i="81"/>
  <c r="M85" i="81"/>
  <c r="X115" i="81"/>
  <c r="V115" i="81"/>
  <c r="V145" i="81"/>
  <c r="V135" i="81"/>
  <c r="T125" i="81"/>
  <c r="X125" i="81"/>
  <c r="V125" i="81"/>
  <c r="T115" i="81"/>
  <c r="V105" i="81"/>
  <c r="S125" i="81"/>
  <c r="E135" i="81"/>
  <c r="S95" i="81"/>
  <c r="T75" i="81"/>
  <c r="E125" i="81"/>
  <c r="T95" i="81"/>
  <c r="M115" i="81"/>
  <c r="S65" i="81"/>
  <c r="M95" i="81"/>
  <c r="T85" i="81"/>
  <c r="V95" i="81"/>
  <c r="M75" i="81"/>
  <c r="T65" i="81"/>
  <c r="M65" i="81"/>
  <c r="V75" i="81"/>
  <c r="E95" i="81"/>
  <c r="S75" i="81"/>
  <c r="E85" i="81"/>
  <c r="S85" i="81"/>
  <c r="X75" i="81"/>
  <c r="V65" i="81"/>
  <c r="X45" i="81"/>
  <c r="X55" i="81"/>
  <c r="E75" i="81"/>
  <c r="V55" i="81"/>
  <c r="E65" i="81"/>
  <c r="M25" i="81"/>
  <c r="V45" i="81"/>
  <c r="M35" i="81"/>
  <c r="S15" i="81"/>
  <c r="X25" i="81"/>
  <c r="X35" i="81"/>
  <c r="V35" i="81"/>
  <c r="T25" i="81"/>
  <c r="M15" i="81"/>
  <c r="S25" i="81"/>
  <c r="E15" i="81"/>
  <c r="T15" i="81"/>
  <c r="U385" i="81" l="1"/>
  <c r="U205" i="81"/>
  <c r="U365" i="81"/>
  <c r="U345" i="81"/>
  <c r="U295" i="81"/>
  <c r="U315" i="81"/>
  <c r="U225" i="81"/>
  <c r="U255" i="81"/>
  <c r="U285" i="81"/>
  <c r="U275" i="81"/>
  <c r="U176" i="81"/>
  <c r="U135" i="81"/>
  <c r="U115" i="81"/>
  <c r="U85" i="81"/>
  <c r="U95" i="81"/>
  <c r="U125" i="81"/>
  <c r="U75" i="81"/>
  <c r="U65" i="81"/>
  <c r="U15" i="81"/>
  <c r="U25" i="81"/>
  <c r="DN7" i="72" l="1"/>
  <c r="DN8" i="72"/>
  <c r="DN9" i="72"/>
  <c r="DN10" i="72"/>
  <c r="DN11" i="72"/>
  <c r="DN12" i="72"/>
  <c r="DN13" i="72"/>
  <c r="DN14" i="72"/>
  <c r="DN15" i="72"/>
  <c r="DN16" i="72"/>
  <c r="DN17" i="72"/>
  <c r="DN18" i="72"/>
  <c r="DN19" i="72"/>
  <c r="DN20" i="72"/>
  <c r="DN21" i="72"/>
  <c r="DN22" i="72"/>
  <c r="DN23" i="72"/>
  <c r="DN24" i="72"/>
  <c r="DN25" i="72"/>
  <c r="DN26" i="72"/>
  <c r="DN27" i="72"/>
  <c r="DN28" i="72"/>
  <c r="DN29" i="72"/>
  <c r="DN30" i="72"/>
  <c r="DN31" i="72"/>
  <c r="DN32" i="72"/>
  <c r="DN33" i="72"/>
  <c r="DN34" i="72"/>
  <c r="DN35" i="72"/>
  <c r="DN36" i="72"/>
  <c r="DN37" i="72"/>
  <c r="DN38" i="72"/>
  <c r="DN39" i="72"/>
  <c r="DN40" i="72"/>
  <c r="DN41" i="72"/>
  <c r="DN42" i="72"/>
  <c r="DM43" i="72"/>
  <c r="DL43" i="72"/>
  <c r="DN6" i="72"/>
  <c r="DC43" i="72"/>
  <c r="DB43" i="72"/>
  <c r="DA43" i="72"/>
  <c r="CZ43" i="72"/>
  <c r="CX43" i="72"/>
  <c r="CW43" i="72"/>
  <c r="CY42" i="72"/>
  <c r="CY41" i="72"/>
  <c r="CY40" i="72"/>
  <c r="CY39" i="72"/>
  <c r="CY38" i="72"/>
  <c r="CY37" i="72"/>
  <c r="CY36" i="72"/>
  <c r="CY35" i="72"/>
  <c r="CY34" i="72"/>
  <c r="CY33" i="72"/>
  <c r="CY32" i="72"/>
  <c r="CY31" i="72"/>
  <c r="CY30" i="72"/>
  <c r="CY29" i="72"/>
  <c r="CY28" i="72"/>
  <c r="CY27" i="72"/>
  <c r="CY26" i="72"/>
  <c r="CY25" i="72"/>
  <c r="CY24" i="72"/>
  <c r="CY23" i="72"/>
  <c r="CY22" i="72"/>
  <c r="CY21" i="72"/>
  <c r="CY20" i="72"/>
  <c r="CY19" i="72"/>
  <c r="CY18" i="72"/>
  <c r="CY17" i="72"/>
  <c r="CY16" i="72"/>
  <c r="CY15" i="72"/>
  <c r="CY14" i="72"/>
  <c r="CY13" i="72"/>
  <c r="CY12" i="72"/>
  <c r="CY11" i="72"/>
  <c r="CY10" i="72"/>
  <c r="CY9" i="72"/>
  <c r="CY8" i="72"/>
  <c r="CY7" i="72"/>
  <c r="CY6" i="72"/>
  <c r="DN43" i="72" l="1"/>
  <c r="CY43" i="72"/>
  <c r="B41" i="90" l="1"/>
  <c r="B40" i="90"/>
  <c r="B39" i="90"/>
  <c r="B38" i="90"/>
  <c r="B37" i="90"/>
  <c r="B36" i="90"/>
  <c r="L325" i="81" s="1"/>
  <c r="B35" i="90"/>
  <c r="B34" i="90"/>
  <c r="B33" i="90"/>
  <c r="B32" i="90"/>
  <c r="B31" i="90"/>
  <c r="L355" i="81" s="1"/>
  <c r="B30" i="90"/>
  <c r="B29" i="90"/>
  <c r="L265" i="81" s="1"/>
  <c r="B28" i="90"/>
  <c r="B27" i="90"/>
  <c r="B26" i="90"/>
  <c r="L235" i="81" s="1"/>
  <c r="B25" i="90"/>
  <c r="B24" i="90"/>
  <c r="L215" i="81" s="1"/>
  <c r="B23" i="90"/>
  <c r="B22" i="90"/>
  <c r="B21" i="90"/>
  <c r="L185" i="81" s="1"/>
  <c r="B20" i="90"/>
  <c r="L175" i="81" s="1"/>
  <c r="B19" i="90"/>
  <c r="L165" i="81" s="1"/>
  <c r="B18" i="90"/>
  <c r="L155" i="81" s="1"/>
  <c r="B17" i="90"/>
  <c r="L145" i="81" s="1"/>
  <c r="B16" i="90"/>
  <c r="B15" i="90"/>
  <c r="B14" i="90"/>
  <c r="B13" i="90"/>
  <c r="L105" i="81" s="1"/>
  <c r="B12" i="90"/>
  <c r="B11" i="90"/>
  <c r="B10" i="90"/>
  <c r="B9" i="90"/>
  <c r="B8" i="90"/>
  <c r="L55" i="81" s="1"/>
  <c r="B7" i="90"/>
  <c r="L45" i="81" s="1"/>
  <c r="B6" i="90"/>
  <c r="B5" i="90"/>
  <c r="B4" i="90"/>
  <c r="AN3" i="90"/>
  <c r="AM3" i="90"/>
  <c r="AL3" i="90"/>
  <c r="AK3" i="90"/>
  <c r="AJ3" i="90"/>
  <c r="AI3" i="90"/>
  <c r="K325" i="81" s="1"/>
  <c r="AH3" i="90"/>
  <c r="AG3" i="90"/>
  <c r="AF3" i="90"/>
  <c r="AE3" i="90"/>
  <c r="AD3" i="90"/>
  <c r="K355" i="81" s="1"/>
  <c r="AC3" i="90"/>
  <c r="AB3" i="90"/>
  <c r="K265" i="81" s="1"/>
  <c r="AA3" i="90"/>
  <c r="Z3" i="90"/>
  <c r="Y3" i="90"/>
  <c r="K235" i="81" s="1"/>
  <c r="X3" i="90"/>
  <c r="W3" i="90"/>
  <c r="K215" i="81" s="1"/>
  <c r="V3" i="90"/>
  <c r="U3" i="90"/>
  <c r="T3" i="90"/>
  <c r="K185" i="81" s="1"/>
  <c r="S3" i="90"/>
  <c r="K175" i="81" s="1"/>
  <c r="R3" i="90"/>
  <c r="K165" i="81" s="1"/>
  <c r="Q3" i="90"/>
  <c r="K155" i="81" s="1"/>
  <c r="P3" i="90"/>
  <c r="K145" i="81" s="1"/>
  <c r="O3" i="90"/>
  <c r="N3" i="90"/>
  <c r="M3" i="90"/>
  <c r="L3" i="90"/>
  <c r="K105" i="81" s="1"/>
  <c r="K3" i="90"/>
  <c r="J3" i="90"/>
  <c r="I3" i="90"/>
  <c r="H3" i="90"/>
  <c r="G3" i="90"/>
  <c r="K55" i="81" s="1"/>
  <c r="F3" i="90"/>
  <c r="K45" i="81" s="1"/>
  <c r="E3" i="90"/>
  <c r="D3" i="90"/>
  <c r="C3" i="90"/>
  <c r="BM43" i="72"/>
  <c r="BL43" i="72"/>
  <c r="BK43" i="72"/>
  <c r="BJ43" i="72"/>
  <c r="BH43" i="72"/>
  <c r="BG43" i="72"/>
  <c r="BI42" i="72"/>
  <c r="BI41" i="72"/>
  <c r="BI40" i="72"/>
  <c r="BI39" i="72"/>
  <c r="BI38" i="72"/>
  <c r="BI37" i="72"/>
  <c r="BI36" i="72"/>
  <c r="BI35" i="72"/>
  <c r="BI34" i="72"/>
  <c r="BI33" i="72"/>
  <c r="BI32" i="72"/>
  <c r="BI31" i="72"/>
  <c r="BI30" i="72"/>
  <c r="BI29" i="72"/>
  <c r="BI28" i="72"/>
  <c r="BI27" i="72"/>
  <c r="BI26" i="72"/>
  <c r="BI25" i="72"/>
  <c r="BI24" i="72"/>
  <c r="BI23" i="72"/>
  <c r="BI22" i="72"/>
  <c r="BI21" i="72"/>
  <c r="BI20" i="72"/>
  <c r="BI19" i="72"/>
  <c r="BI18" i="72"/>
  <c r="BI17" i="72"/>
  <c r="BI16" i="72"/>
  <c r="BI15" i="72"/>
  <c r="BI14" i="72"/>
  <c r="BI13" i="72"/>
  <c r="BI12" i="72"/>
  <c r="BI11" i="72"/>
  <c r="BI10" i="72"/>
  <c r="BI9" i="72"/>
  <c r="BI8" i="72"/>
  <c r="BI7" i="72"/>
  <c r="BI6" i="72"/>
  <c r="AE3" i="89"/>
  <c r="M55" i="81" l="1"/>
  <c r="M215" i="81"/>
  <c r="M325" i="81"/>
  <c r="M175" i="81"/>
  <c r="M105" i="81"/>
  <c r="M145" i="81"/>
  <c r="M185" i="81"/>
  <c r="M265" i="81"/>
  <c r="L5" i="81"/>
  <c r="K5" i="81"/>
  <c r="M355" i="81"/>
  <c r="M235" i="81"/>
  <c r="M165" i="81"/>
  <c r="M155" i="81"/>
  <c r="M45" i="81"/>
  <c r="BI43" i="72"/>
  <c r="M5" i="81" l="1"/>
  <c r="B41" i="89"/>
  <c r="B40" i="89"/>
  <c r="B39" i="89"/>
  <c r="B38" i="89"/>
  <c r="B37" i="89"/>
  <c r="D335" i="81" s="1"/>
  <c r="B36" i="89"/>
  <c r="D325" i="81" s="1"/>
  <c r="B35" i="89"/>
  <c r="B34" i="89"/>
  <c r="B33" i="89"/>
  <c r="B32" i="89"/>
  <c r="B31" i="89"/>
  <c r="D355" i="81" s="1"/>
  <c r="B30" i="89"/>
  <c r="B29" i="89"/>
  <c r="D265" i="81" s="1"/>
  <c r="B28" i="89"/>
  <c r="B27" i="89"/>
  <c r="B26" i="89"/>
  <c r="D235" i="81" s="1"/>
  <c r="B25" i="89"/>
  <c r="B24" i="89"/>
  <c r="D215" i="81" s="1"/>
  <c r="B23" i="89"/>
  <c r="B22" i="89"/>
  <c r="D195" i="81" s="1"/>
  <c r="B21" i="89"/>
  <c r="D185" i="81" s="1"/>
  <c r="B20" i="89"/>
  <c r="D175" i="81" s="1"/>
  <c r="B19" i="89"/>
  <c r="D165" i="81" s="1"/>
  <c r="B18" i="89"/>
  <c r="D155" i="81" s="1"/>
  <c r="B17" i="89"/>
  <c r="D145" i="81" s="1"/>
  <c r="B16" i="89"/>
  <c r="B15" i="89"/>
  <c r="B14" i="89"/>
  <c r="B13" i="89"/>
  <c r="D105" i="81" s="1"/>
  <c r="B12" i="89"/>
  <c r="B11" i="89"/>
  <c r="B10" i="89"/>
  <c r="B9" i="89"/>
  <c r="B8" i="89"/>
  <c r="D55" i="81" s="1"/>
  <c r="B7" i="89"/>
  <c r="D45" i="81" s="1"/>
  <c r="B6" i="89"/>
  <c r="D35" i="81" s="1"/>
  <c r="B5" i="89"/>
  <c r="B4" i="89"/>
  <c r="AN3" i="89"/>
  <c r="AM3" i="89"/>
  <c r="AL3" i="89"/>
  <c r="AK3" i="89"/>
  <c r="AJ3" i="89"/>
  <c r="C335" i="81" s="1"/>
  <c r="AI3" i="89"/>
  <c r="C325" i="81" s="1"/>
  <c r="AH3" i="89"/>
  <c r="AG3" i="89"/>
  <c r="AF3" i="89"/>
  <c r="AD3" i="89"/>
  <c r="C355" i="81" s="1"/>
  <c r="AC3" i="89"/>
  <c r="AB3" i="89"/>
  <c r="C265" i="81" s="1"/>
  <c r="AA3" i="89"/>
  <c r="Z3" i="89"/>
  <c r="Y3" i="89"/>
  <c r="C235" i="81" s="1"/>
  <c r="X3" i="89"/>
  <c r="W3" i="89"/>
  <c r="C215" i="81" s="1"/>
  <c r="V3" i="89"/>
  <c r="U3" i="89"/>
  <c r="C195" i="81" s="1"/>
  <c r="T3" i="89"/>
  <c r="C185" i="81" s="1"/>
  <c r="S3" i="89"/>
  <c r="C175" i="81" s="1"/>
  <c r="R3" i="89"/>
  <c r="C165" i="81" s="1"/>
  <c r="Q3" i="89"/>
  <c r="C155" i="81" s="1"/>
  <c r="P3" i="89"/>
  <c r="C145" i="81" s="1"/>
  <c r="O3" i="89"/>
  <c r="N3" i="89"/>
  <c r="M3" i="89"/>
  <c r="L3" i="89"/>
  <c r="C105" i="81" s="1"/>
  <c r="K3" i="89"/>
  <c r="J3" i="89"/>
  <c r="I3" i="89"/>
  <c r="H3" i="89"/>
  <c r="G3" i="89"/>
  <c r="C55" i="81" s="1"/>
  <c r="F3" i="89"/>
  <c r="C45" i="81" s="1"/>
  <c r="E3" i="89"/>
  <c r="C35" i="81" s="1"/>
  <c r="D3" i="89"/>
  <c r="C3" i="89"/>
  <c r="T45" i="81" l="1"/>
  <c r="T165" i="81"/>
  <c r="T355" i="81"/>
  <c r="T55" i="81"/>
  <c r="T175" i="81"/>
  <c r="T215" i="81"/>
  <c r="T325" i="81"/>
  <c r="C5" i="81"/>
  <c r="T105" i="81"/>
  <c r="T145" i="81"/>
  <c r="T185" i="81"/>
  <c r="T265" i="81"/>
  <c r="T335" i="81"/>
  <c r="T35" i="81"/>
  <c r="D5" i="81"/>
  <c r="T155" i="81"/>
  <c r="T195" i="81"/>
  <c r="T235" i="81"/>
  <c r="S355" i="81"/>
  <c r="E355" i="81"/>
  <c r="S335" i="81"/>
  <c r="E335" i="81"/>
  <c r="S325" i="81"/>
  <c r="E325" i="81"/>
  <c r="S265" i="81"/>
  <c r="E265" i="81"/>
  <c r="S235" i="81"/>
  <c r="E235" i="81"/>
  <c r="S215" i="81"/>
  <c r="E215" i="81"/>
  <c r="S195" i="81"/>
  <c r="E195" i="81"/>
  <c r="S185" i="81"/>
  <c r="E185" i="81"/>
  <c r="S175" i="81"/>
  <c r="E175" i="81"/>
  <c r="S165" i="81"/>
  <c r="E165" i="81"/>
  <c r="S155" i="81"/>
  <c r="E155" i="81"/>
  <c r="S145" i="81"/>
  <c r="E145" i="81"/>
  <c r="S105" i="81"/>
  <c r="E105" i="81"/>
  <c r="S55" i="81"/>
  <c r="E55" i="81"/>
  <c r="E45" i="81"/>
  <c r="S45" i="81"/>
  <c r="S35" i="81"/>
  <c r="E35" i="81"/>
  <c r="N11" i="81"/>
  <c r="N12" i="81"/>
  <c r="N13" i="81"/>
  <c r="P386" i="81"/>
  <c r="H386" i="81"/>
  <c r="N386" i="81"/>
  <c r="F386" i="81"/>
  <c r="P376" i="81"/>
  <c r="H376" i="81"/>
  <c r="N376" i="81"/>
  <c r="F376" i="81"/>
  <c r="P366" i="81"/>
  <c r="H366" i="81"/>
  <c r="N366" i="81"/>
  <c r="F366" i="81"/>
  <c r="P346" i="81"/>
  <c r="H346" i="81"/>
  <c r="N346" i="81"/>
  <c r="F346" i="81"/>
  <c r="H336" i="81"/>
  <c r="P336" i="81"/>
  <c r="N336" i="81"/>
  <c r="F336" i="81"/>
  <c r="P326" i="81"/>
  <c r="H326" i="81"/>
  <c r="N326" i="81"/>
  <c r="F326" i="81"/>
  <c r="P316" i="81"/>
  <c r="H316" i="81"/>
  <c r="N316" i="81"/>
  <c r="F316" i="81"/>
  <c r="P306" i="81"/>
  <c r="H306" i="81"/>
  <c r="N306" i="81"/>
  <c r="F306" i="81"/>
  <c r="P296" i="81"/>
  <c r="H296" i="81"/>
  <c r="N296" i="81"/>
  <c r="F296" i="81"/>
  <c r="P286" i="81"/>
  <c r="H286" i="81"/>
  <c r="N286" i="81"/>
  <c r="F286" i="81"/>
  <c r="P356" i="81"/>
  <c r="H356" i="81"/>
  <c r="N356" i="81"/>
  <c r="F356" i="81"/>
  <c r="P276" i="81"/>
  <c r="H276" i="81"/>
  <c r="N276" i="81"/>
  <c r="F276" i="81"/>
  <c r="P266" i="81"/>
  <c r="H266" i="81"/>
  <c r="N266" i="81"/>
  <c r="F266" i="81"/>
  <c r="P256" i="81"/>
  <c r="H256" i="81"/>
  <c r="N256" i="81"/>
  <c r="F256" i="81"/>
  <c r="P246" i="81"/>
  <c r="H246" i="81"/>
  <c r="N246" i="81"/>
  <c r="F246" i="81"/>
  <c r="P236" i="81"/>
  <c r="H236" i="81"/>
  <c r="N236" i="81"/>
  <c r="F236" i="81"/>
  <c r="P226" i="81"/>
  <c r="H226" i="81"/>
  <c r="N226" i="81"/>
  <c r="F226" i="81"/>
  <c r="P216" i="81"/>
  <c r="H216" i="81"/>
  <c r="N216" i="81"/>
  <c r="F216" i="81"/>
  <c r="P206" i="81"/>
  <c r="H206" i="81"/>
  <c r="N206" i="81"/>
  <c r="F206" i="81"/>
  <c r="P196" i="81"/>
  <c r="H196" i="81"/>
  <c r="N196" i="81"/>
  <c r="F196" i="81"/>
  <c r="F197" i="81"/>
  <c r="H197" i="81"/>
  <c r="N197" i="81"/>
  <c r="P197" i="81"/>
  <c r="P186" i="81"/>
  <c r="H186" i="81"/>
  <c r="N186" i="81"/>
  <c r="F186" i="81"/>
  <c r="P156" i="81"/>
  <c r="H156" i="81"/>
  <c r="N156" i="81"/>
  <c r="F156" i="81"/>
  <c r="P146" i="81"/>
  <c r="H146" i="81"/>
  <c r="N146" i="81"/>
  <c r="F146" i="81"/>
  <c r="P136" i="81"/>
  <c r="H136" i="81"/>
  <c r="N136" i="81"/>
  <c r="F136" i="81"/>
  <c r="P126" i="81"/>
  <c r="H126" i="81"/>
  <c r="N126" i="81"/>
  <c r="F126" i="81"/>
  <c r="P116" i="81"/>
  <c r="H116" i="81"/>
  <c r="N116" i="81"/>
  <c r="F116" i="81"/>
  <c r="P106" i="81"/>
  <c r="H106" i="81"/>
  <c r="N106" i="81"/>
  <c r="F106" i="81"/>
  <c r="P96" i="81"/>
  <c r="H96" i="81"/>
  <c r="N96" i="81"/>
  <c r="F96" i="81"/>
  <c r="P86" i="81"/>
  <c r="H86" i="81"/>
  <c r="N80" i="81"/>
  <c r="N90" i="81"/>
  <c r="N89" i="81"/>
  <c r="N88" i="81"/>
  <c r="N87" i="81"/>
  <c r="N86" i="81"/>
  <c r="F86" i="81"/>
  <c r="P76" i="81"/>
  <c r="H76" i="81"/>
  <c r="N76" i="81"/>
  <c r="F76" i="81"/>
  <c r="P66" i="81"/>
  <c r="H66" i="81"/>
  <c r="N66" i="81"/>
  <c r="F66" i="81"/>
  <c r="P56" i="81"/>
  <c r="H56" i="81"/>
  <c r="N56" i="81"/>
  <c r="F56" i="81"/>
  <c r="P46" i="81"/>
  <c r="H46" i="81"/>
  <c r="N46" i="81"/>
  <c r="F46" i="81"/>
  <c r="P36" i="81"/>
  <c r="H36" i="81"/>
  <c r="F36" i="81"/>
  <c r="H26" i="81"/>
  <c r="U45" i="81" l="1"/>
  <c r="E5" i="81"/>
  <c r="U105" i="81"/>
  <c r="U155" i="81"/>
  <c r="U175" i="81"/>
  <c r="U195" i="81"/>
  <c r="U235" i="81"/>
  <c r="U325" i="81"/>
  <c r="U355" i="81"/>
  <c r="T5" i="81"/>
  <c r="N94" i="81"/>
  <c r="U35" i="81"/>
  <c r="S5" i="81"/>
  <c r="U55" i="81"/>
  <c r="U145" i="81"/>
  <c r="U165" i="81"/>
  <c r="U185" i="81"/>
  <c r="U215" i="81"/>
  <c r="U265" i="81"/>
  <c r="U335" i="81"/>
  <c r="V197" i="81"/>
  <c r="P6" i="81"/>
  <c r="F6" i="81"/>
  <c r="V376" i="81"/>
  <c r="V386" i="81"/>
  <c r="H6" i="81"/>
  <c r="X386" i="81"/>
  <c r="X376" i="81"/>
  <c r="V346" i="81"/>
  <c r="X336" i="81"/>
  <c r="V366" i="81"/>
  <c r="X366" i="81"/>
  <c r="V326" i="81"/>
  <c r="X346" i="81"/>
  <c r="V336" i="81"/>
  <c r="X316" i="81"/>
  <c r="X326" i="81"/>
  <c r="V296" i="81"/>
  <c r="V316" i="81"/>
  <c r="V306" i="81"/>
  <c r="X306" i="81"/>
  <c r="X356" i="81"/>
  <c r="V276" i="81"/>
  <c r="X296" i="81"/>
  <c r="V356" i="81"/>
  <c r="V286" i="81"/>
  <c r="X286" i="81"/>
  <c r="V216" i="81"/>
  <c r="V226" i="81"/>
  <c r="V266" i="81"/>
  <c r="X276" i="81"/>
  <c r="X236" i="81"/>
  <c r="X266" i="81"/>
  <c r="V256" i="81"/>
  <c r="X256" i="81"/>
  <c r="V236" i="81"/>
  <c r="V246" i="81"/>
  <c r="X246" i="81"/>
  <c r="X226" i="81"/>
  <c r="X216" i="81"/>
  <c r="V186" i="81"/>
  <c r="V206" i="81"/>
  <c r="X206" i="81"/>
  <c r="X197" i="81"/>
  <c r="V196" i="81"/>
  <c r="X196" i="81"/>
  <c r="X186" i="81"/>
  <c r="V156" i="81"/>
  <c r="V146" i="81"/>
  <c r="V136" i="81"/>
  <c r="X156" i="81"/>
  <c r="X146" i="81"/>
  <c r="X136" i="81"/>
  <c r="V96" i="81"/>
  <c r="V116" i="81"/>
  <c r="V126" i="81"/>
  <c r="X126" i="81"/>
  <c r="V106" i="81"/>
  <c r="X116" i="81"/>
  <c r="V66" i="81"/>
  <c r="X106" i="81"/>
  <c r="X96" i="81"/>
  <c r="V76" i="81"/>
  <c r="X76" i="81"/>
  <c r="X66" i="81"/>
  <c r="X56" i="81"/>
  <c r="V56" i="81"/>
  <c r="V46" i="81"/>
  <c r="X46" i="81"/>
  <c r="X36" i="81"/>
  <c r="V26" i="81"/>
  <c r="X26" i="81"/>
  <c r="U5" i="81" l="1"/>
  <c r="X6" i="81"/>
  <c r="X16" i="81"/>
  <c r="V16" i="81"/>
  <c r="DJ43" i="72" l="1"/>
  <c r="DK43" i="72"/>
  <c r="B41" i="88"/>
  <c r="L386" i="81" s="1"/>
  <c r="B40" i="88"/>
  <c r="L376" i="81" s="1"/>
  <c r="B39" i="88"/>
  <c r="L366" i="81" s="1"/>
  <c r="B38" i="88"/>
  <c r="L346" i="81" s="1"/>
  <c r="B37" i="88"/>
  <c r="L336" i="81" s="1"/>
  <c r="B36" i="88"/>
  <c r="L326" i="81" s="1"/>
  <c r="B35" i="88"/>
  <c r="L316" i="81" s="1"/>
  <c r="B34" i="88"/>
  <c r="L306" i="81" s="1"/>
  <c r="B33" i="88"/>
  <c r="L296" i="81" s="1"/>
  <c r="B32" i="88"/>
  <c r="L286" i="81" s="1"/>
  <c r="B31" i="88"/>
  <c r="L356" i="81" s="1"/>
  <c r="B30" i="88"/>
  <c r="L276" i="81" s="1"/>
  <c r="B29" i="88"/>
  <c r="L266" i="81" s="1"/>
  <c r="B28" i="88"/>
  <c r="L256" i="81" s="1"/>
  <c r="B27" i="88"/>
  <c r="L246" i="81" s="1"/>
  <c r="B26" i="88"/>
  <c r="L236" i="81" s="1"/>
  <c r="B25" i="88"/>
  <c r="L226" i="81" s="1"/>
  <c r="B24" i="88"/>
  <c r="L216" i="81" s="1"/>
  <c r="B23" i="88"/>
  <c r="L206" i="81" s="1"/>
  <c r="B22" i="88"/>
  <c r="L196" i="81" s="1"/>
  <c r="B21" i="88"/>
  <c r="L186" i="81" s="1"/>
  <c r="B20" i="88"/>
  <c r="B19" i="88"/>
  <c r="B18" i="88"/>
  <c r="L156" i="81" s="1"/>
  <c r="B17" i="88"/>
  <c r="L146" i="81" s="1"/>
  <c r="B16" i="88"/>
  <c r="L136" i="81" s="1"/>
  <c r="B15" i="88"/>
  <c r="L126" i="81" s="1"/>
  <c r="B14" i="88"/>
  <c r="L116" i="81" s="1"/>
  <c r="B13" i="88"/>
  <c r="L106" i="81" s="1"/>
  <c r="B12" i="88"/>
  <c r="L96" i="81" s="1"/>
  <c r="B11" i="88"/>
  <c r="L86" i="81" s="1"/>
  <c r="B10" i="88"/>
  <c r="L76" i="81" s="1"/>
  <c r="B9" i="88"/>
  <c r="L66" i="81" s="1"/>
  <c r="B8" i="88"/>
  <c r="L56" i="81" s="1"/>
  <c r="B7" i="88"/>
  <c r="L46" i="81" s="1"/>
  <c r="B6" i="88"/>
  <c r="L36" i="81" s="1"/>
  <c r="B5" i="88"/>
  <c r="L26" i="81" s="1"/>
  <c r="B4" i="88"/>
  <c r="L16" i="81" s="1"/>
  <c r="AN3" i="88"/>
  <c r="K386" i="81" s="1"/>
  <c r="AM3" i="88"/>
  <c r="K376" i="81" s="1"/>
  <c r="AL3" i="88"/>
  <c r="K366" i="81" s="1"/>
  <c r="AK3" i="88"/>
  <c r="K346" i="81" s="1"/>
  <c r="AJ3" i="88"/>
  <c r="K336" i="81" s="1"/>
  <c r="AI3" i="88"/>
  <c r="K326" i="81" s="1"/>
  <c r="AH3" i="88"/>
  <c r="K316" i="81" s="1"/>
  <c r="AG3" i="88"/>
  <c r="K306" i="81" s="1"/>
  <c r="AF3" i="88"/>
  <c r="K296" i="81" s="1"/>
  <c r="AE3" i="88"/>
  <c r="K286" i="81" s="1"/>
  <c r="AD3" i="88"/>
  <c r="K356" i="81" s="1"/>
  <c r="AC3" i="88"/>
  <c r="K276" i="81" s="1"/>
  <c r="AB3" i="88"/>
  <c r="K266" i="81" s="1"/>
  <c r="AA3" i="88"/>
  <c r="K256" i="81" s="1"/>
  <c r="Z3" i="88"/>
  <c r="K246" i="81" s="1"/>
  <c r="Y3" i="88"/>
  <c r="K236" i="81" s="1"/>
  <c r="X3" i="88"/>
  <c r="K226" i="81" s="1"/>
  <c r="W3" i="88"/>
  <c r="K216" i="81" s="1"/>
  <c r="V3" i="88"/>
  <c r="K206" i="81" s="1"/>
  <c r="U3" i="88"/>
  <c r="K196" i="81" s="1"/>
  <c r="T3" i="88"/>
  <c r="K186" i="81" s="1"/>
  <c r="S3" i="88"/>
  <c r="R3" i="88"/>
  <c r="Q3" i="88"/>
  <c r="K156" i="81" s="1"/>
  <c r="P3" i="88"/>
  <c r="K146" i="81" s="1"/>
  <c r="O3" i="88"/>
  <c r="K136" i="81" s="1"/>
  <c r="N3" i="88"/>
  <c r="K126" i="81" s="1"/>
  <c r="M3" i="88"/>
  <c r="K116" i="81" s="1"/>
  <c r="L3" i="88"/>
  <c r="K106" i="81" s="1"/>
  <c r="K3" i="88"/>
  <c r="K96" i="81" s="1"/>
  <c r="J3" i="88"/>
  <c r="K86" i="81" s="1"/>
  <c r="I3" i="88"/>
  <c r="K76" i="81" s="1"/>
  <c r="H3" i="88"/>
  <c r="K66" i="81" s="1"/>
  <c r="G3" i="88"/>
  <c r="K56" i="81" s="1"/>
  <c r="F3" i="88"/>
  <c r="K46" i="81" s="1"/>
  <c r="E3" i="88"/>
  <c r="D3" i="88"/>
  <c r="K26" i="81" s="1"/>
  <c r="C3" i="88"/>
  <c r="K16" i="81" s="1"/>
  <c r="CV43" i="72"/>
  <c r="CU43" i="72"/>
  <c r="CT43" i="72"/>
  <c r="CS43" i="72"/>
  <c r="CQ43" i="72"/>
  <c r="CP43" i="72"/>
  <c r="CR42" i="72"/>
  <c r="CR41" i="72"/>
  <c r="CR40" i="72"/>
  <c r="CR39" i="72"/>
  <c r="CR38" i="72"/>
  <c r="CR37" i="72"/>
  <c r="CR36" i="72"/>
  <c r="CR35" i="72"/>
  <c r="CR34" i="72"/>
  <c r="CR33" i="72"/>
  <c r="CR32" i="72"/>
  <c r="CR31" i="72"/>
  <c r="CR30" i="72"/>
  <c r="CR29" i="72"/>
  <c r="CR28" i="72"/>
  <c r="CR27" i="72"/>
  <c r="CR26" i="72"/>
  <c r="CR25" i="72"/>
  <c r="CR24" i="72"/>
  <c r="CR23" i="72"/>
  <c r="CR22" i="72"/>
  <c r="CR21" i="72"/>
  <c r="CR20" i="72"/>
  <c r="CR19" i="72"/>
  <c r="CR18" i="72"/>
  <c r="CR17" i="72"/>
  <c r="CR16" i="72"/>
  <c r="CR15" i="72"/>
  <c r="CR14" i="72"/>
  <c r="CR13" i="72"/>
  <c r="CR12" i="72"/>
  <c r="CR11" i="72"/>
  <c r="CR10" i="72"/>
  <c r="CR9" i="72"/>
  <c r="CR8" i="72"/>
  <c r="CR7" i="72"/>
  <c r="CR6" i="72"/>
  <c r="BF43" i="72"/>
  <c r="BE43" i="72"/>
  <c r="BD43" i="72"/>
  <c r="BC43" i="72"/>
  <c r="BA43" i="72"/>
  <c r="AZ43" i="72"/>
  <c r="BB42" i="72"/>
  <c r="BB41" i="72"/>
  <c r="BB40" i="72"/>
  <c r="BB39" i="72"/>
  <c r="BB38" i="72"/>
  <c r="BB37" i="72"/>
  <c r="BB36" i="72"/>
  <c r="BB35" i="72"/>
  <c r="BB34" i="72"/>
  <c r="BB33" i="72"/>
  <c r="BB32" i="72"/>
  <c r="BB31" i="72"/>
  <c r="BB30" i="72"/>
  <c r="BB29" i="72"/>
  <c r="BB28" i="72"/>
  <c r="BB27" i="72"/>
  <c r="BB26" i="72"/>
  <c r="BB25" i="72"/>
  <c r="BB24" i="72"/>
  <c r="BB23" i="72"/>
  <c r="BB22" i="72"/>
  <c r="BB21" i="72"/>
  <c r="BB20" i="72"/>
  <c r="BB19" i="72"/>
  <c r="BB18" i="72"/>
  <c r="BB17" i="72"/>
  <c r="BB16" i="72"/>
  <c r="BB15" i="72"/>
  <c r="BB14" i="72"/>
  <c r="BB13" i="72"/>
  <c r="BB12" i="72"/>
  <c r="BB11" i="72"/>
  <c r="BB10" i="72"/>
  <c r="BB9" i="72"/>
  <c r="BB8" i="72"/>
  <c r="BB7" i="72"/>
  <c r="BB6" i="72"/>
  <c r="M76" i="81" l="1"/>
  <c r="M116" i="81"/>
  <c r="M156" i="81"/>
  <c r="M196" i="81"/>
  <c r="M236" i="81"/>
  <c r="M276" i="81"/>
  <c r="M306" i="81"/>
  <c r="M346" i="81"/>
  <c r="M46" i="81"/>
  <c r="M86" i="81"/>
  <c r="M126" i="81"/>
  <c r="M206" i="81"/>
  <c r="M246" i="81"/>
  <c r="M356" i="81"/>
  <c r="M316" i="81"/>
  <c r="M366" i="81"/>
  <c r="M386" i="81"/>
  <c r="M56" i="81"/>
  <c r="M96" i="81"/>
  <c r="M136" i="81"/>
  <c r="M216" i="81"/>
  <c r="M256" i="81"/>
  <c r="M286" i="81"/>
  <c r="M326" i="81"/>
  <c r="M376" i="81"/>
  <c r="K36" i="81"/>
  <c r="K6" i="81"/>
  <c r="M66" i="81"/>
  <c r="M106" i="81"/>
  <c r="M146" i="81"/>
  <c r="M186" i="81"/>
  <c r="M226" i="81"/>
  <c r="M266" i="81"/>
  <c r="M296" i="81"/>
  <c r="M336" i="81"/>
  <c r="L6" i="81"/>
  <c r="M16" i="81"/>
  <c r="M26" i="81"/>
  <c r="CR43" i="72"/>
  <c r="BB43" i="72"/>
  <c r="M36" i="81" l="1"/>
  <c r="I62" i="77"/>
  <c r="N6" i="81"/>
  <c r="V36" i="81"/>
  <c r="M6" i="81"/>
  <c r="I63" i="77"/>
  <c r="B41" i="86"/>
  <c r="D386" i="81" s="1"/>
  <c r="B40" i="86"/>
  <c r="D376" i="81" s="1"/>
  <c r="B39" i="86"/>
  <c r="D366" i="81" s="1"/>
  <c r="B38" i="86"/>
  <c r="D346" i="81" s="1"/>
  <c r="B37" i="86"/>
  <c r="D336" i="81" s="1"/>
  <c r="B36" i="86"/>
  <c r="D326" i="81" s="1"/>
  <c r="B35" i="86"/>
  <c r="D316" i="81" s="1"/>
  <c r="B34" i="86"/>
  <c r="D306" i="81" s="1"/>
  <c r="B33" i="86"/>
  <c r="D296" i="81" s="1"/>
  <c r="B32" i="86"/>
  <c r="D286" i="81" s="1"/>
  <c r="B31" i="86"/>
  <c r="D356" i="81" s="1"/>
  <c r="B30" i="86"/>
  <c r="D276" i="81" s="1"/>
  <c r="B29" i="86"/>
  <c r="D266" i="81" s="1"/>
  <c r="B28" i="86"/>
  <c r="D256" i="81" s="1"/>
  <c r="B27" i="86"/>
  <c r="D246" i="81" s="1"/>
  <c r="B26" i="86"/>
  <c r="D236" i="81" s="1"/>
  <c r="B25" i="86"/>
  <c r="D226" i="81" s="1"/>
  <c r="B24" i="86"/>
  <c r="D216" i="81" s="1"/>
  <c r="B23" i="86"/>
  <c r="D206" i="81" s="1"/>
  <c r="B22" i="86"/>
  <c r="D196" i="81" s="1"/>
  <c r="B21" i="86"/>
  <c r="D186" i="81" s="1"/>
  <c r="B20" i="86"/>
  <c r="B19" i="86"/>
  <c r="B18" i="86"/>
  <c r="D156" i="81" s="1"/>
  <c r="B17" i="86"/>
  <c r="D146" i="81" s="1"/>
  <c r="B16" i="86"/>
  <c r="D136" i="81" s="1"/>
  <c r="B15" i="86"/>
  <c r="D126" i="81" s="1"/>
  <c r="B14" i="86"/>
  <c r="D116" i="81" s="1"/>
  <c r="B13" i="86"/>
  <c r="D106" i="81" s="1"/>
  <c r="B12" i="86"/>
  <c r="D96" i="81" s="1"/>
  <c r="B11" i="86"/>
  <c r="D86" i="81" s="1"/>
  <c r="B10" i="86"/>
  <c r="D76" i="81" s="1"/>
  <c r="B9" i="86"/>
  <c r="D66" i="81" s="1"/>
  <c r="B8" i="86"/>
  <c r="D56" i="81" s="1"/>
  <c r="B7" i="86"/>
  <c r="D46" i="81" s="1"/>
  <c r="B6" i="86"/>
  <c r="D36" i="81" s="1"/>
  <c r="B5" i="86"/>
  <c r="D26" i="81" s="1"/>
  <c r="B4" i="86"/>
  <c r="D16" i="81" s="1"/>
  <c r="AN3" i="86"/>
  <c r="C386" i="81" s="1"/>
  <c r="AM3" i="86"/>
  <c r="C376" i="81" s="1"/>
  <c r="AL3" i="86"/>
  <c r="C366" i="81" s="1"/>
  <c r="AK3" i="86"/>
  <c r="C346" i="81" s="1"/>
  <c r="AJ3" i="86"/>
  <c r="C336" i="81" s="1"/>
  <c r="AI3" i="86"/>
  <c r="C326" i="81" s="1"/>
  <c r="AH3" i="86"/>
  <c r="C316" i="81" s="1"/>
  <c r="AG3" i="86"/>
  <c r="C306" i="81" s="1"/>
  <c r="AF3" i="86"/>
  <c r="C296" i="81" s="1"/>
  <c r="AE3" i="86"/>
  <c r="C286" i="81" s="1"/>
  <c r="AD3" i="86"/>
  <c r="C356" i="81" s="1"/>
  <c r="AC3" i="86"/>
  <c r="C276" i="81" s="1"/>
  <c r="AB3" i="86"/>
  <c r="C266" i="81" s="1"/>
  <c r="AA3" i="86"/>
  <c r="C256" i="81" s="1"/>
  <c r="Z3" i="86"/>
  <c r="C246" i="81" s="1"/>
  <c r="Y3" i="86"/>
  <c r="C236" i="81" s="1"/>
  <c r="X3" i="86"/>
  <c r="C226" i="81" s="1"/>
  <c r="W3" i="86"/>
  <c r="C216" i="81" s="1"/>
  <c r="V3" i="86"/>
  <c r="C206" i="81" s="1"/>
  <c r="U3" i="86"/>
  <c r="C196" i="81" s="1"/>
  <c r="T3" i="86"/>
  <c r="C186" i="81" s="1"/>
  <c r="S3" i="86"/>
  <c r="R3" i="86"/>
  <c r="Q3" i="86"/>
  <c r="C156" i="81" s="1"/>
  <c r="P3" i="86"/>
  <c r="C146" i="81" s="1"/>
  <c r="O3" i="86"/>
  <c r="C136" i="81" s="1"/>
  <c r="N3" i="86"/>
  <c r="C126" i="81" s="1"/>
  <c r="M3" i="86"/>
  <c r="C116" i="81" s="1"/>
  <c r="L3" i="86"/>
  <c r="C106" i="81" s="1"/>
  <c r="K3" i="86"/>
  <c r="C96" i="81" s="1"/>
  <c r="J3" i="86"/>
  <c r="C86" i="81" s="1"/>
  <c r="I3" i="86"/>
  <c r="C76" i="81" s="1"/>
  <c r="H3" i="86"/>
  <c r="C66" i="81" s="1"/>
  <c r="G3" i="86"/>
  <c r="C56" i="81" s="1"/>
  <c r="F3" i="86"/>
  <c r="C46" i="81" s="1"/>
  <c r="E3" i="86"/>
  <c r="C36" i="81" s="1"/>
  <c r="D3" i="86"/>
  <c r="C26" i="81" s="1"/>
  <c r="C3" i="86"/>
  <c r="C16" i="81" s="1"/>
  <c r="T76" i="81" l="1"/>
  <c r="T156" i="81"/>
  <c r="T236" i="81"/>
  <c r="T306" i="81"/>
  <c r="T46" i="81"/>
  <c r="T206" i="81"/>
  <c r="T366" i="81"/>
  <c r="T66" i="81"/>
  <c r="T106" i="81"/>
  <c r="T146" i="81"/>
  <c r="T186" i="81"/>
  <c r="T226" i="81"/>
  <c r="T266" i="81"/>
  <c r="T296" i="81"/>
  <c r="T336" i="81"/>
  <c r="T386" i="81"/>
  <c r="S16" i="81"/>
  <c r="T36" i="81"/>
  <c r="T116" i="81"/>
  <c r="T196" i="81"/>
  <c r="T276" i="81"/>
  <c r="T346" i="81"/>
  <c r="T86" i="81"/>
  <c r="T126" i="81"/>
  <c r="T246" i="81"/>
  <c r="T356" i="81"/>
  <c r="T316" i="81"/>
  <c r="T56" i="81"/>
  <c r="T96" i="81"/>
  <c r="T136" i="81"/>
  <c r="T216" i="81"/>
  <c r="T256" i="81"/>
  <c r="T286" i="81"/>
  <c r="T326" i="81"/>
  <c r="T376" i="81"/>
  <c r="V6" i="81"/>
  <c r="E56" i="81"/>
  <c r="S56" i="81"/>
  <c r="E136" i="81"/>
  <c r="S136" i="81"/>
  <c r="S216" i="81"/>
  <c r="E216" i="81"/>
  <c r="E286" i="81"/>
  <c r="S286" i="81"/>
  <c r="S376" i="81"/>
  <c r="E376" i="81"/>
  <c r="C6" i="81"/>
  <c r="E6" i="81" s="1"/>
  <c r="E106" i="81"/>
  <c r="S106" i="81"/>
  <c r="S186" i="81"/>
  <c r="E186" i="81"/>
  <c r="E266" i="81"/>
  <c r="S266" i="81"/>
  <c r="E336" i="81"/>
  <c r="S336" i="81"/>
  <c r="E36" i="81"/>
  <c r="S36" i="81"/>
  <c r="S76" i="81"/>
  <c r="E76" i="81"/>
  <c r="S116" i="81"/>
  <c r="E116" i="81"/>
  <c r="E156" i="81"/>
  <c r="S156" i="81"/>
  <c r="S196" i="81"/>
  <c r="E196" i="81"/>
  <c r="E236" i="81"/>
  <c r="S236" i="81"/>
  <c r="S276" i="81"/>
  <c r="E276" i="81"/>
  <c r="S306" i="81"/>
  <c r="E306" i="81"/>
  <c r="S346" i="81"/>
  <c r="E346" i="81"/>
  <c r="D6" i="81"/>
  <c r="S96" i="81"/>
  <c r="E96" i="81"/>
  <c r="S256" i="81"/>
  <c r="E256" i="81"/>
  <c r="S326" i="81"/>
  <c r="E326" i="81"/>
  <c r="E66" i="81"/>
  <c r="S66" i="81"/>
  <c r="S146" i="81"/>
  <c r="E146" i="81"/>
  <c r="S226" i="81"/>
  <c r="E226" i="81"/>
  <c r="S296" i="81"/>
  <c r="E296" i="81"/>
  <c r="S386" i="81"/>
  <c r="E386" i="81"/>
  <c r="E46" i="81"/>
  <c r="S46" i="81"/>
  <c r="E86" i="81"/>
  <c r="S86" i="81"/>
  <c r="S126" i="81"/>
  <c r="E126" i="81"/>
  <c r="S206" i="81"/>
  <c r="E206" i="81"/>
  <c r="E246" i="81"/>
  <c r="S246" i="81"/>
  <c r="S356" i="81"/>
  <c r="E356" i="81"/>
  <c r="S316" i="81"/>
  <c r="E316" i="81"/>
  <c r="S366" i="81"/>
  <c r="E366" i="81"/>
  <c r="T26" i="81"/>
  <c r="E26" i="81"/>
  <c r="S26" i="81"/>
  <c r="T16" i="81"/>
  <c r="E16" i="81"/>
  <c r="P390" i="81"/>
  <c r="P389" i="81"/>
  <c r="P388" i="81"/>
  <c r="P387" i="81"/>
  <c r="P394" i="81" s="1"/>
  <c r="P380" i="81"/>
  <c r="P379" i="81"/>
  <c r="P378" i="81"/>
  <c r="P377" i="81"/>
  <c r="P384" i="81" s="1"/>
  <c r="P370" i="81"/>
  <c r="P369" i="81"/>
  <c r="P368" i="81"/>
  <c r="P367" i="81"/>
  <c r="P374" i="81" s="1"/>
  <c r="P350" i="81"/>
  <c r="P349" i="81"/>
  <c r="P348" i="81"/>
  <c r="P347" i="81"/>
  <c r="P354" i="81" s="1"/>
  <c r="P340" i="81"/>
  <c r="P339" i="81"/>
  <c r="P338" i="81"/>
  <c r="P337" i="81"/>
  <c r="P344" i="81" s="1"/>
  <c r="P330" i="81"/>
  <c r="P329" i="81"/>
  <c r="P328" i="81"/>
  <c r="P327" i="81"/>
  <c r="P334" i="81" s="1"/>
  <c r="P320" i="81"/>
  <c r="P319" i="81"/>
  <c r="P318" i="81"/>
  <c r="P317" i="81"/>
  <c r="P324" i="81" s="1"/>
  <c r="P310" i="81"/>
  <c r="P309" i="81"/>
  <c r="P308" i="81"/>
  <c r="P307" i="81"/>
  <c r="P314" i="81" s="1"/>
  <c r="P300" i="81"/>
  <c r="P299" i="81"/>
  <c r="P298" i="81"/>
  <c r="P297" i="81"/>
  <c r="P304" i="81" s="1"/>
  <c r="P290" i="81"/>
  <c r="P289" i="81"/>
  <c r="P288" i="81"/>
  <c r="P287" i="81"/>
  <c r="P294" i="81" s="1"/>
  <c r="P360" i="81"/>
  <c r="P359" i="81"/>
  <c r="P358" i="81"/>
  <c r="P357" i="81"/>
  <c r="P364" i="81" s="1"/>
  <c r="P280" i="81"/>
  <c r="P279" i="81"/>
  <c r="P278" i="81"/>
  <c r="P277" i="81"/>
  <c r="P284" i="81" s="1"/>
  <c r="P270" i="81"/>
  <c r="P269" i="81"/>
  <c r="P268" i="81"/>
  <c r="P267" i="81"/>
  <c r="P274" i="81" s="1"/>
  <c r="P260" i="81"/>
  <c r="P259" i="81"/>
  <c r="P258" i="81"/>
  <c r="P257" i="81"/>
  <c r="P264" i="81" s="1"/>
  <c r="P250" i="81"/>
  <c r="P249" i="81"/>
  <c r="P248" i="81"/>
  <c r="P247" i="81"/>
  <c r="P254" i="81" s="1"/>
  <c r="P240" i="81"/>
  <c r="P239" i="81"/>
  <c r="P238" i="81"/>
  <c r="P237" i="81"/>
  <c r="P244" i="81" s="1"/>
  <c r="P230" i="81"/>
  <c r="P229" i="81"/>
  <c r="P228" i="81"/>
  <c r="P227" i="81"/>
  <c r="P234" i="81" s="1"/>
  <c r="P220" i="81"/>
  <c r="P219" i="81"/>
  <c r="P218" i="81"/>
  <c r="P217" i="81"/>
  <c r="P224" i="81" s="1"/>
  <c r="P30" i="81"/>
  <c r="P29" i="81"/>
  <c r="P28" i="81"/>
  <c r="P27" i="81"/>
  <c r="P34" i="81" s="1"/>
  <c r="P40" i="81"/>
  <c r="P39" i="81"/>
  <c r="P38" i="81"/>
  <c r="P37" i="81"/>
  <c r="P44" i="81" s="1"/>
  <c r="P50" i="81"/>
  <c r="P49" i="81"/>
  <c r="P48" i="81"/>
  <c r="P47" i="81"/>
  <c r="P54" i="81" s="1"/>
  <c r="P60" i="81"/>
  <c r="P59" i="81"/>
  <c r="P58" i="81"/>
  <c r="P57" i="81"/>
  <c r="P64" i="81" s="1"/>
  <c r="P70" i="81"/>
  <c r="P69" i="81"/>
  <c r="P68" i="81"/>
  <c r="P67" i="81"/>
  <c r="P74" i="81" s="1"/>
  <c r="P80" i="81"/>
  <c r="P79" i="81"/>
  <c r="P78" i="81"/>
  <c r="P77" i="81"/>
  <c r="P84" i="81" s="1"/>
  <c r="P90" i="81"/>
  <c r="P89" i="81"/>
  <c r="P88" i="81"/>
  <c r="P87" i="81"/>
  <c r="P94" i="81" s="1"/>
  <c r="P100" i="81"/>
  <c r="P99" i="81"/>
  <c r="P98" i="81"/>
  <c r="P97" i="81"/>
  <c r="P104" i="81" s="1"/>
  <c r="P110" i="81"/>
  <c r="P109" i="81"/>
  <c r="P108" i="81"/>
  <c r="P107" i="81"/>
  <c r="P114" i="81" s="1"/>
  <c r="P120" i="81"/>
  <c r="P119" i="81"/>
  <c r="P118" i="81"/>
  <c r="P117" i="81"/>
  <c r="P124" i="81" s="1"/>
  <c r="P130" i="81"/>
  <c r="P129" i="81"/>
  <c r="P128" i="81"/>
  <c r="P127" i="81"/>
  <c r="P134" i="81" s="1"/>
  <c r="P140" i="81"/>
  <c r="P139" i="81"/>
  <c r="P138" i="81"/>
  <c r="P137" i="81"/>
  <c r="P144" i="81" s="1"/>
  <c r="P150" i="81"/>
  <c r="P149" i="81"/>
  <c r="P148" i="81"/>
  <c r="P147" i="81"/>
  <c r="P154" i="81" s="1"/>
  <c r="P160" i="81"/>
  <c r="P159" i="81"/>
  <c r="P158" i="81"/>
  <c r="P157" i="81"/>
  <c r="P164" i="81" s="1"/>
  <c r="P170" i="81"/>
  <c r="P169" i="81"/>
  <c r="P168" i="81"/>
  <c r="P167" i="81"/>
  <c r="P174" i="81" s="1"/>
  <c r="P180" i="81"/>
  <c r="P179" i="81"/>
  <c r="P178" i="81"/>
  <c r="P177" i="81"/>
  <c r="P184" i="81" s="1"/>
  <c r="P190" i="81"/>
  <c r="P189" i="81"/>
  <c r="P188" i="81"/>
  <c r="P187" i="81"/>
  <c r="P194" i="81" s="1"/>
  <c r="P200" i="81"/>
  <c r="P199" i="81"/>
  <c r="P198" i="81"/>
  <c r="P204" i="81" s="1"/>
  <c r="P209" i="81"/>
  <c r="P210" i="81"/>
  <c r="P207" i="81"/>
  <c r="H393" i="81"/>
  <c r="H392" i="81"/>
  <c r="H391" i="81"/>
  <c r="H390" i="81"/>
  <c r="H389" i="81"/>
  <c r="H388" i="81"/>
  <c r="H387" i="81"/>
  <c r="H383" i="81"/>
  <c r="H382" i="81"/>
  <c r="H381" i="81"/>
  <c r="H380" i="81"/>
  <c r="H379" i="81"/>
  <c r="H378" i="81"/>
  <c r="H377" i="81"/>
  <c r="H384" i="81" s="1"/>
  <c r="H373" i="81"/>
  <c r="H372" i="81"/>
  <c r="H371" i="81"/>
  <c r="H370" i="81"/>
  <c r="H369" i="81"/>
  <c r="H368" i="81"/>
  <c r="H367" i="81"/>
  <c r="H353" i="81"/>
  <c r="H352" i="81"/>
  <c r="H351" i="81"/>
  <c r="H350" i="81"/>
  <c r="H349" i="81"/>
  <c r="H348" i="81"/>
  <c r="H347" i="81"/>
  <c r="H343" i="81"/>
  <c r="H342" i="81"/>
  <c r="H341" i="81"/>
  <c r="H340" i="81"/>
  <c r="H339" i="81"/>
  <c r="H338" i="81"/>
  <c r="H337" i="81"/>
  <c r="H333" i="81"/>
  <c r="H332" i="81"/>
  <c r="H331" i="81"/>
  <c r="H330" i="81"/>
  <c r="H329" i="81"/>
  <c r="H328" i="81"/>
  <c r="H327" i="81"/>
  <c r="H334" i="81" s="1"/>
  <c r="H323" i="81"/>
  <c r="H322" i="81"/>
  <c r="H321" i="81"/>
  <c r="H320" i="81"/>
  <c r="H319" i="81"/>
  <c r="H318" i="81"/>
  <c r="H317" i="81"/>
  <c r="H313" i="81"/>
  <c r="H312" i="81"/>
  <c r="H311" i="81"/>
  <c r="H310" i="81"/>
  <c r="H309" i="81"/>
  <c r="H308" i="81"/>
  <c r="H307" i="81"/>
  <c r="H303" i="81"/>
  <c r="H302" i="81"/>
  <c r="H301" i="81"/>
  <c r="H300" i="81"/>
  <c r="H299" i="81"/>
  <c r="H298" i="81"/>
  <c r="H297" i="81"/>
  <c r="H293" i="81"/>
  <c r="H292" i="81"/>
  <c r="H291" i="81"/>
  <c r="H290" i="81"/>
  <c r="H289" i="81"/>
  <c r="H288" i="81"/>
  <c r="H287" i="81"/>
  <c r="H294" i="81" s="1"/>
  <c r="H363" i="81"/>
  <c r="H362" i="81"/>
  <c r="H361" i="81"/>
  <c r="H360" i="81"/>
  <c r="H359" i="81"/>
  <c r="H358" i="81"/>
  <c r="H357" i="81"/>
  <c r="H283" i="81"/>
  <c r="H282" i="81"/>
  <c r="H281" i="81"/>
  <c r="H280" i="81"/>
  <c r="H279" i="81"/>
  <c r="H278" i="81"/>
  <c r="H277" i="81"/>
  <c r="H273" i="81"/>
  <c r="H272" i="81"/>
  <c r="H271" i="81"/>
  <c r="H270" i="81"/>
  <c r="H269" i="81"/>
  <c r="H268" i="81"/>
  <c r="H267" i="81"/>
  <c r="H263" i="81"/>
  <c r="H262" i="81"/>
  <c r="H261" i="81"/>
  <c r="H260" i="81"/>
  <c r="H259" i="81"/>
  <c r="H258" i="81"/>
  <c r="H257" i="81"/>
  <c r="H264" i="81" s="1"/>
  <c r="H253" i="81"/>
  <c r="H252" i="81"/>
  <c r="H251" i="81"/>
  <c r="H250" i="81"/>
  <c r="H249" i="81"/>
  <c r="H248" i="81"/>
  <c r="H247" i="81"/>
  <c r="H243" i="81"/>
  <c r="H242" i="81"/>
  <c r="H241" i="81"/>
  <c r="H240" i="81"/>
  <c r="H239" i="81"/>
  <c r="H238" i="81"/>
  <c r="H237" i="81"/>
  <c r="H233" i="81"/>
  <c r="H232" i="81"/>
  <c r="H231" i="81"/>
  <c r="H230" i="81"/>
  <c r="H229" i="81"/>
  <c r="H228" i="81"/>
  <c r="H227" i="81"/>
  <c r="H223" i="81"/>
  <c r="H222" i="81"/>
  <c r="H221" i="81"/>
  <c r="H220" i="81"/>
  <c r="H219" i="81"/>
  <c r="H218" i="81"/>
  <c r="H217" i="81"/>
  <c r="H224" i="81" s="1"/>
  <c r="H213" i="81"/>
  <c r="H212" i="81"/>
  <c r="H211" i="81"/>
  <c r="H210" i="81"/>
  <c r="H209" i="81"/>
  <c r="H208" i="81"/>
  <c r="H207" i="81"/>
  <c r="H203" i="81"/>
  <c r="H202" i="81"/>
  <c r="H201" i="81"/>
  <c r="H200" i="81"/>
  <c r="H199" i="81"/>
  <c r="H198" i="81"/>
  <c r="H193" i="81"/>
  <c r="H192" i="81"/>
  <c r="H191" i="81"/>
  <c r="H190" i="81"/>
  <c r="H189" i="81"/>
  <c r="H188" i="81"/>
  <c r="H187" i="81"/>
  <c r="H194" i="81" s="1"/>
  <c r="H183" i="81"/>
  <c r="H182" i="81"/>
  <c r="H181" i="81"/>
  <c r="H180" i="81"/>
  <c r="H179" i="81"/>
  <c r="H178" i="81"/>
  <c r="H177" i="81"/>
  <c r="H173" i="81"/>
  <c r="H172" i="81"/>
  <c r="H171" i="81"/>
  <c r="H170" i="81"/>
  <c r="H169" i="81"/>
  <c r="H168" i="81"/>
  <c r="H167" i="81"/>
  <c r="H163" i="81"/>
  <c r="H162" i="81"/>
  <c r="H161" i="81"/>
  <c r="H160" i="81"/>
  <c r="H159" i="81"/>
  <c r="H158" i="81"/>
  <c r="H157" i="81"/>
  <c r="H153" i="81"/>
  <c r="H152" i="81"/>
  <c r="H151" i="81"/>
  <c r="H150" i="81"/>
  <c r="H149" i="81"/>
  <c r="H148" i="81"/>
  <c r="H147" i="81"/>
  <c r="H154" i="81" s="1"/>
  <c r="H143" i="81"/>
  <c r="H142" i="81"/>
  <c r="H141" i="81"/>
  <c r="H140" i="81"/>
  <c r="H139" i="81"/>
  <c r="H138" i="81"/>
  <c r="H137" i="81"/>
  <c r="H73" i="81"/>
  <c r="H127" i="81"/>
  <c r="H117" i="81"/>
  <c r="N158" i="81"/>
  <c r="F158" i="81"/>
  <c r="H112" i="81"/>
  <c r="H111" i="81"/>
  <c r="H110" i="81"/>
  <c r="H109" i="81"/>
  <c r="H108" i="81"/>
  <c r="H107" i="81"/>
  <c r="H102" i="81"/>
  <c r="H101" i="81"/>
  <c r="H100" i="81"/>
  <c r="H99" i="81"/>
  <c r="H98" i="81"/>
  <c r="H97" i="81"/>
  <c r="N387" i="81"/>
  <c r="F387" i="81"/>
  <c r="N377" i="81"/>
  <c r="F377" i="81"/>
  <c r="N367" i="81"/>
  <c r="F367" i="81"/>
  <c r="N347" i="81"/>
  <c r="F347" i="81"/>
  <c r="N337" i="81"/>
  <c r="F337" i="81"/>
  <c r="N327" i="81"/>
  <c r="F327" i="81"/>
  <c r="N317" i="81"/>
  <c r="F317" i="81"/>
  <c r="N307" i="81"/>
  <c r="F307" i="81"/>
  <c r="N297" i="81"/>
  <c r="F297" i="81"/>
  <c r="N287" i="81"/>
  <c r="F287" i="81"/>
  <c r="N357" i="81"/>
  <c r="F357" i="81"/>
  <c r="N277" i="81"/>
  <c r="F277" i="81"/>
  <c r="N267" i="81"/>
  <c r="F267" i="81"/>
  <c r="N257" i="81"/>
  <c r="F257" i="81"/>
  <c r="N247" i="81"/>
  <c r="F247" i="81"/>
  <c r="N237" i="81"/>
  <c r="F237" i="81"/>
  <c r="N227" i="81"/>
  <c r="F227" i="81"/>
  <c r="N217" i="81"/>
  <c r="F217" i="81"/>
  <c r="N207" i="81"/>
  <c r="F207" i="81"/>
  <c r="N187" i="81"/>
  <c r="F187" i="81"/>
  <c r="N177" i="81"/>
  <c r="F177" i="81"/>
  <c r="N167" i="81"/>
  <c r="F167" i="81"/>
  <c r="N157" i="81"/>
  <c r="F157" i="81"/>
  <c r="N147" i="81"/>
  <c r="F147" i="81"/>
  <c r="N137" i="81"/>
  <c r="F137" i="81"/>
  <c r="N127" i="81"/>
  <c r="F127" i="81"/>
  <c r="N117" i="81"/>
  <c r="F117" i="81"/>
  <c r="N107" i="81"/>
  <c r="F107" i="81"/>
  <c r="N97" i="81"/>
  <c r="F97" i="81"/>
  <c r="H87" i="81"/>
  <c r="H92" i="81"/>
  <c r="H91" i="81"/>
  <c r="H90" i="81"/>
  <c r="H89" i="81"/>
  <c r="H88" i="81"/>
  <c r="H77" i="81"/>
  <c r="H82" i="81"/>
  <c r="H81" i="81"/>
  <c r="H80" i="81"/>
  <c r="H79" i="81"/>
  <c r="H78" i="81"/>
  <c r="H67" i="81"/>
  <c r="H72" i="81"/>
  <c r="H71" i="81"/>
  <c r="H70" i="81"/>
  <c r="H69" i="81"/>
  <c r="H68" i="81"/>
  <c r="H32" i="81"/>
  <c r="H31" i="81"/>
  <c r="H30" i="81"/>
  <c r="H29" i="81"/>
  <c r="H28" i="81"/>
  <c r="H27" i="81"/>
  <c r="F87" i="81"/>
  <c r="F88" i="81"/>
  <c r="U316" i="81" l="1"/>
  <c r="U326" i="81"/>
  <c r="H74" i="81"/>
  <c r="H184" i="81"/>
  <c r="H374" i="81"/>
  <c r="U86" i="81"/>
  <c r="U66" i="81"/>
  <c r="U306" i="81"/>
  <c r="U186" i="81"/>
  <c r="H174" i="81"/>
  <c r="H244" i="81"/>
  <c r="H284" i="81"/>
  <c r="H314" i="81"/>
  <c r="H354" i="81"/>
  <c r="U366" i="81"/>
  <c r="U356" i="81"/>
  <c r="U206" i="81"/>
  <c r="U386" i="81"/>
  <c r="U226" i="81"/>
  <c r="U256" i="81"/>
  <c r="U36" i="81"/>
  <c r="U266" i="81"/>
  <c r="U106" i="81"/>
  <c r="U376" i="81"/>
  <c r="U216" i="81"/>
  <c r="U126" i="81"/>
  <c r="U296" i="81"/>
  <c r="U146" i="81"/>
  <c r="U96" i="81"/>
  <c r="U236" i="81"/>
  <c r="U156" i="81"/>
  <c r="U336" i="81"/>
  <c r="H144" i="81"/>
  <c r="H214" i="81"/>
  <c r="H254" i="81"/>
  <c r="H364" i="81"/>
  <c r="H324" i="81"/>
  <c r="U76" i="81"/>
  <c r="U56" i="81"/>
  <c r="H164" i="81"/>
  <c r="H204" i="81"/>
  <c r="H234" i="81"/>
  <c r="H274" i="81"/>
  <c r="H304" i="81"/>
  <c r="H344" i="81"/>
  <c r="H394" i="81"/>
  <c r="U246" i="81"/>
  <c r="U46" i="81"/>
  <c r="U346" i="81"/>
  <c r="U276" i="81"/>
  <c r="U196" i="81"/>
  <c r="U116" i="81"/>
  <c r="U286" i="81"/>
  <c r="U136" i="81"/>
  <c r="I61" i="77"/>
  <c r="I60" i="77"/>
  <c r="S6" i="81"/>
  <c r="T6" i="81"/>
  <c r="U26" i="81"/>
  <c r="U16" i="81"/>
  <c r="P7" i="81"/>
  <c r="V367" i="81"/>
  <c r="V387" i="81"/>
  <c r="X347" i="81"/>
  <c r="X387" i="81"/>
  <c r="X377" i="81"/>
  <c r="V377" i="81"/>
  <c r="X367" i="81"/>
  <c r="V347" i="81"/>
  <c r="X337" i="81"/>
  <c r="V307" i="81"/>
  <c r="V337" i="81"/>
  <c r="X327" i="81"/>
  <c r="V327" i="81"/>
  <c r="X317" i="81"/>
  <c r="V317" i="81"/>
  <c r="V287" i="81"/>
  <c r="X297" i="81"/>
  <c r="X307" i="81"/>
  <c r="V297" i="81"/>
  <c r="X277" i="81"/>
  <c r="X287" i="81"/>
  <c r="V357" i="81"/>
  <c r="X357" i="81"/>
  <c r="V277" i="81"/>
  <c r="X267" i="81"/>
  <c r="V267" i="81"/>
  <c r="X257" i="81"/>
  <c r="V257" i="81"/>
  <c r="X247" i="81"/>
  <c r="V247" i="81"/>
  <c r="X237" i="81"/>
  <c r="V237" i="81"/>
  <c r="X227" i="81"/>
  <c r="V227" i="81"/>
  <c r="X217" i="81"/>
  <c r="V217" i="81"/>
  <c r="X207" i="81"/>
  <c r="X187" i="81"/>
  <c r="V187" i="81"/>
  <c r="V207" i="81"/>
  <c r="V177" i="81"/>
  <c r="X167" i="81"/>
  <c r="V167" i="81"/>
  <c r="X177" i="81"/>
  <c r="V137" i="81"/>
  <c r="V147" i="81"/>
  <c r="X157" i="81"/>
  <c r="X127" i="81"/>
  <c r="X147" i="81"/>
  <c r="V157" i="81"/>
  <c r="X137" i="81"/>
  <c r="V117" i="81"/>
  <c r="X117" i="81"/>
  <c r="V127" i="81"/>
  <c r="X97" i="81"/>
  <c r="X107" i="81"/>
  <c r="V107" i="81"/>
  <c r="V97" i="81"/>
  <c r="F37" i="81"/>
  <c r="N77" i="81"/>
  <c r="F77" i="81"/>
  <c r="X77" i="81"/>
  <c r="N67" i="81"/>
  <c r="F67" i="81"/>
  <c r="H63" i="81"/>
  <c r="H62" i="81"/>
  <c r="H61" i="81"/>
  <c r="H60" i="81"/>
  <c r="H59" i="81"/>
  <c r="H58" i="81"/>
  <c r="H57" i="81"/>
  <c r="H51" i="81"/>
  <c r="H53" i="81"/>
  <c r="H52" i="81"/>
  <c r="H50" i="81"/>
  <c r="H49" i="81"/>
  <c r="H47" i="81"/>
  <c r="H37" i="81"/>
  <c r="V28" i="81"/>
  <c r="V29" i="81"/>
  <c r="V30" i="81"/>
  <c r="N57" i="81"/>
  <c r="F57" i="81"/>
  <c r="N47" i="81"/>
  <c r="F47" i="81"/>
  <c r="V27" i="81"/>
  <c r="H64" i="81" l="1"/>
  <c r="N7" i="81"/>
  <c r="U6" i="81"/>
  <c r="H7" i="81"/>
  <c r="F7" i="81"/>
  <c r="V37" i="81"/>
  <c r="V77" i="81"/>
  <c r="X47" i="81"/>
  <c r="X67" i="81"/>
  <c r="V67" i="81"/>
  <c r="V47" i="81"/>
  <c r="X57" i="81"/>
  <c r="V57" i="81"/>
  <c r="X27" i="81"/>
  <c r="X37" i="81"/>
  <c r="F168" i="81"/>
  <c r="F169" i="81"/>
  <c r="DI43" i="72"/>
  <c r="X7" i="81" l="1"/>
  <c r="V7" i="81"/>
  <c r="X17" i="81" l="1"/>
  <c r="V17" i="81"/>
  <c r="CO43" i="72" l="1"/>
  <c r="CN43" i="72"/>
  <c r="CM43" i="72"/>
  <c r="CL43" i="72"/>
  <c r="CJ43" i="72"/>
  <c r="CI43" i="72"/>
  <c r="CK42" i="72"/>
  <c r="CK41" i="72"/>
  <c r="CK40" i="72"/>
  <c r="CK39" i="72"/>
  <c r="CK38" i="72"/>
  <c r="CK37" i="72"/>
  <c r="CK36" i="72"/>
  <c r="CK35" i="72"/>
  <c r="CK34" i="72"/>
  <c r="CK33" i="72"/>
  <c r="CK32" i="72"/>
  <c r="CK31" i="72"/>
  <c r="CK30" i="72"/>
  <c r="CK29" i="72"/>
  <c r="CK28" i="72"/>
  <c r="CK27" i="72"/>
  <c r="CK26" i="72"/>
  <c r="CK25" i="72"/>
  <c r="CK24" i="72"/>
  <c r="CK23" i="72"/>
  <c r="CK22" i="72"/>
  <c r="CK21" i="72"/>
  <c r="CK20" i="72"/>
  <c r="CK19" i="72"/>
  <c r="CK18" i="72"/>
  <c r="CK17" i="72"/>
  <c r="CK16" i="72"/>
  <c r="CK15" i="72"/>
  <c r="CK14" i="72"/>
  <c r="CK13" i="72"/>
  <c r="CK12" i="72"/>
  <c r="CK11" i="72"/>
  <c r="CK10" i="72"/>
  <c r="CK9" i="72"/>
  <c r="CK8" i="72"/>
  <c r="CK7" i="72"/>
  <c r="CK6" i="72"/>
  <c r="DD43" i="72"/>
  <c r="DE43" i="72"/>
  <c r="DF43" i="72"/>
  <c r="DG43" i="72"/>
  <c r="DH43" i="72"/>
  <c r="CK43" i="72" l="1"/>
  <c r="AY43" i="72" l="1"/>
  <c r="AX43" i="72"/>
  <c r="AW43" i="72"/>
  <c r="AV43" i="72"/>
  <c r="AT43" i="72"/>
  <c r="AS43" i="72"/>
  <c r="AU42" i="72"/>
  <c r="AU41" i="72"/>
  <c r="AU40" i="72"/>
  <c r="AU39" i="72"/>
  <c r="AU38" i="72"/>
  <c r="AU37" i="72"/>
  <c r="AU36" i="72"/>
  <c r="AU35" i="72"/>
  <c r="AU34" i="72"/>
  <c r="AU33" i="72"/>
  <c r="AU32" i="72"/>
  <c r="AU31" i="72"/>
  <c r="AU30" i="72"/>
  <c r="AU29" i="72"/>
  <c r="AU28" i="72"/>
  <c r="AU27" i="72"/>
  <c r="AU26" i="72"/>
  <c r="AU25" i="72"/>
  <c r="AU24" i="72"/>
  <c r="AU23" i="72"/>
  <c r="AU22" i="72"/>
  <c r="AU21" i="72"/>
  <c r="AU20" i="72"/>
  <c r="AU19" i="72"/>
  <c r="AU18" i="72"/>
  <c r="AU17" i="72"/>
  <c r="AU16" i="72"/>
  <c r="AU15" i="72"/>
  <c r="AU14" i="72"/>
  <c r="AU13" i="72"/>
  <c r="AU12" i="72"/>
  <c r="AU11" i="72"/>
  <c r="AU10" i="72"/>
  <c r="AU9" i="72"/>
  <c r="AU8" i="72"/>
  <c r="AU7" i="72"/>
  <c r="AU6" i="72"/>
  <c r="B41" i="85"/>
  <c r="L387" i="81" s="1"/>
  <c r="B40" i="85"/>
  <c r="L377" i="81" s="1"/>
  <c r="B39" i="85"/>
  <c r="L367" i="81" s="1"/>
  <c r="B38" i="85"/>
  <c r="L347" i="81" s="1"/>
  <c r="B37" i="85"/>
  <c r="L337" i="81" s="1"/>
  <c r="B36" i="85"/>
  <c r="L327" i="81" s="1"/>
  <c r="B35" i="85"/>
  <c r="L317" i="81" s="1"/>
  <c r="B34" i="85"/>
  <c r="L307" i="81" s="1"/>
  <c r="B33" i="85"/>
  <c r="L297" i="81" s="1"/>
  <c r="B32" i="85"/>
  <c r="L287" i="81" s="1"/>
  <c r="B31" i="85"/>
  <c r="L357" i="81" s="1"/>
  <c r="B30" i="85"/>
  <c r="L277" i="81" s="1"/>
  <c r="B29" i="85"/>
  <c r="L267" i="81" s="1"/>
  <c r="B28" i="85"/>
  <c r="L257" i="81" s="1"/>
  <c r="B27" i="85"/>
  <c r="L247" i="81" s="1"/>
  <c r="B26" i="85"/>
  <c r="L237" i="81" s="1"/>
  <c r="B25" i="85"/>
  <c r="L227" i="81" s="1"/>
  <c r="B24" i="85"/>
  <c r="L217" i="81" s="1"/>
  <c r="B23" i="85"/>
  <c r="L207" i="81" s="1"/>
  <c r="B22" i="85"/>
  <c r="L197" i="81" s="1"/>
  <c r="B21" i="85"/>
  <c r="L187" i="81" s="1"/>
  <c r="B20" i="85"/>
  <c r="L177" i="81" s="1"/>
  <c r="B19" i="85"/>
  <c r="L167" i="81" s="1"/>
  <c r="B18" i="85"/>
  <c r="L157" i="81" s="1"/>
  <c r="B17" i="85"/>
  <c r="L147" i="81" s="1"/>
  <c r="B16" i="85"/>
  <c r="L137" i="81" s="1"/>
  <c r="B15" i="85"/>
  <c r="L127" i="81" s="1"/>
  <c r="B14" i="85"/>
  <c r="L117" i="81" s="1"/>
  <c r="B13" i="85"/>
  <c r="L107" i="81" s="1"/>
  <c r="B12" i="85"/>
  <c r="L97" i="81" s="1"/>
  <c r="B11" i="85"/>
  <c r="L87" i="81" s="1"/>
  <c r="B10" i="85"/>
  <c r="L77" i="81" s="1"/>
  <c r="B9" i="85"/>
  <c r="L67" i="81" s="1"/>
  <c r="B8" i="85"/>
  <c r="L57" i="81" s="1"/>
  <c r="B7" i="85"/>
  <c r="L47" i="81" s="1"/>
  <c r="B6" i="85"/>
  <c r="L37" i="81" s="1"/>
  <c r="B5" i="85"/>
  <c r="L27" i="81" s="1"/>
  <c r="B4" i="85"/>
  <c r="L17" i="81" s="1"/>
  <c r="AN3" i="85"/>
  <c r="K387" i="81" s="1"/>
  <c r="AM3" i="85"/>
  <c r="K377" i="81" s="1"/>
  <c r="AL3" i="85"/>
  <c r="K367" i="81" s="1"/>
  <c r="AK3" i="85"/>
  <c r="K347" i="81" s="1"/>
  <c r="AJ3" i="85"/>
  <c r="K337" i="81" s="1"/>
  <c r="AI3" i="85"/>
  <c r="K327" i="81" s="1"/>
  <c r="AH3" i="85"/>
  <c r="K317" i="81" s="1"/>
  <c r="AG3" i="85"/>
  <c r="K307" i="81" s="1"/>
  <c r="AF3" i="85"/>
  <c r="K297" i="81" s="1"/>
  <c r="AE3" i="85"/>
  <c r="K287" i="81" s="1"/>
  <c r="AD3" i="85"/>
  <c r="K357" i="81" s="1"/>
  <c r="AC3" i="85"/>
  <c r="K277" i="81" s="1"/>
  <c r="AB3" i="85"/>
  <c r="K267" i="81" s="1"/>
  <c r="AA3" i="85"/>
  <c r="K257" i="81" s="1"/>
  <c r="Z3" i="85"/>
  <c r="K247" i="81" s="1"/>
  <c r="Y3" i="85"/>
  <c r="K237" i="81" s="1"/>
  <c r="X3" i="85"/>
  <c r="K227" i="81" s="1"/>
  <c r="W3" i="85"/>
  <c r="K217" i="81" s="1"/>
  <c r="V3" i="85"/>
  <c r="K207" i="81" s="1"/>
  <c r="U3" i="85"/>
  <c r="K197" i="81" s="1"/>
  <c r="T3" i="85"/>
  <c r="K187" i="81" s="1"/>
  <c r="S3" i="85"/>
  <c r="K177" i="81" s="1"/>
  <c r="R3" i="85"/>
  <c r="K167" i="81" s="1"/>
  <c r="Q3" i="85"/>
  <c r="K157" i="81" s="1"/>
  <c r="P3" i="85"/>
  <c r="K147" i="81" s="1"/>
  <c r="O3" i="85"/>
  <c r="K137" i="81" s="1"/>
  <c r="N3" i="85"/>
  <c r="K127" i="81" s="1"/>
  <c r="M3" i="85"/>
  <c r="K117" i="81" s="1"/>
  <c r="L3" i="85"/>
  <c r="K107" i="81" s="1"/>
  <c r="K3" i="85"/>
  <c r="K97" i="81" s="1"/>
  <c r="J3" i="85"/>
  <c r="K87" i="81" s="1"/>
  <c r="I3" i="85"/>
  <c r="K77" i="81" s="1"/>
  <c r="H3" i="85"/>
  <c r="K67" i="81" s="1"/>
  <c r="G3" i="85"/>
  <c r="K57" i="81" s="1"/>
  <c r="F3" i="85"/>
  <c r="K47" i="81" s="1"/>
  <c r="E3" i="85"/>
  <c r="K37" i="81" s="1"/>
  <c r="D3" i="85"/>
  <c r="K27" i="81" s="1"/>
  <c r="C3" i="85"/>
  <c r="K17" i="81" s="1"/>
  <c r="B41" i="84"/>
  <c r="D387" i="81" s="1"/>
  <c r="B40" i="84"/>
  <c r="D377" i="81" s="1"/>
  <c r="B39" i="84"/>
  <c r="D367" i="81" s="1"/>
  <c r="B38" i="84"/>
  <c r="D347" i="81" s="1"/>
  <c r="B37" i="84"/>
  <c r="D337" i="81" s="1"/>
  <c r="B36" i="84"/>
  <c r="D327" i="81" s="1"/>
  <c r="B35" i="84"/>
  <c r="D317" i="81" s="1"/>
  <c r="B34" i="84"/>
  <c r="D307" i="81" s="1"/>
  <c r="B33" i="84"/>
  <c r="D297" i="81" s="1"/>
  <c r="B32" i="84"/>
  <c r="D287" i="81" s="1"/>
  <c r="B31" i="84"/>
  <c r="D357" i="81" s="1"/>
  <c r="B30" i="84"/>
  <c r="D277" i="81" s="1"/>
  <c r="B29" i="84"/>
  <c r="D267" i="81" s="1"/>
  <c r="B28" i="84"/>
  <c r="D257" i="81" s="1"/>
  <c r="B27" i="84"/>
  <c r="D247" i="81" s="1"/>
  <c r="B26" i="84"/>
  <c r="D237" i="81" s="1"/>
  <c r="B25" i="84"/>
  <c r="D227" i="81" s="1"/>
  <c r="B24" i="84"/>
  <c r="D217" i="81" s="1"/>
  <c r="B23" i="84"/>
  <c r="D207" i="81" s="1"/>
  <c r="B22" i="84"/>
  <c r="D197" i="81" s="1"/>
  <c r="B21" i="84"/>
  <c r="D187" i="81" s="1"/>
  <c r="B20" i="84"/>
  <c r="D177" i="81" s="1"/>
  <c r="B19" i="84"/>
  <c r="D167" i="81" s="1"/>
  <c r="B18" i="84"/>
  <c r="D157" i="81" s="1"/>
  <c r="B17" i="84"/>
  <c r="D147" i="81" s="1"/>
  <c r="B16" i="84"/>
  <c r="D137" i="81" s="1"/>
  <c r="B15" i="84"/>
  <c r="D127" i="81" s="1"/>
  <c r="B14" i="84"/>
  <c r="D117" i="81" s="1"/>
  <c r="B13" i="84"/>
  <c r="D107" i="81" s="1"/>
  <c r="B12" i="84"/>
  <c r="D97" i="81" s="1"/>
  <c r="B11" i="84"/>
  <c r="D87" i="81" s="1"/>
  <c r="B10" i="84"/>
  <c r="D77" i="81" s="1"/>
  <c r="B9" i="84"/>
  <c r="D67" i="81" s="1"/>
  <c r="B8" i="84"/>
  <c r="D57" i="81" s="1"/>
  <c r="B7" i="84"/>
  <c r="D47" i="81" s="1"/>
  <c r="B6" i="84"/>
  <c r="D37" i="81" s="1"/>
  <c r="B5" i="84"/>
  <c r="D27" i="81" s="1"/>
  <c r="B4" i="84"/>
  <c r="D17" i="81" s="1"/>
  <c r="AN3" i="84"/>
  <c r="C387" i="81" s="1"/>
  <c r="AM3" i="84"/>
  <c r="C377" i="81" s="1"/>
  <c r="AL3" i="84"/>
  <c r="C367" i="81" s="1"/>
  <c r="AK3" i="84"/>
  <c r="C347" i="81" s="1"/>
  <c r="AJ3" i="84"/>
  <c r="C337" i="81" s="1"/>
  <c r="AI3" i="84"/>
  <c r="C327" i="81" s="1"/>
  <c r="AH3" i="84"/>
  <c r="C317" i="81" s="1"/>
  <c r="AG3" i="84"/>
  <c r="C307" i="81" s="1"/>
  <c r="AF3" i="84"/>
  <c r="C297" i="81" s="1"/>
  <c r="AE3" i="84"/>
  <c r="C287" i="81" s="1"/>
  <c r="AD3" i="84"/>
  <c r="C357" i="81" s="1"/>
  <c r="AC3" i="84"/>
  <c r="C277" i="81" s="1"/>
  <c r="AB3" i="84"/>
  <c r="C267" i="81" s="1"/>
  <c r="AA3" i="84"/>
  <c r="C257" i="81" s="1"/>
  <c r="Z3" i="84"/>
  <c r="C247" i="81" s="1"/>
  <c r="Y3" i="84"/>
  <c r="C237" i="81" s="1"/>
  <c r="X3" i="84"/>
  <c r="C227" i="81" s="1"/>
  <c r="W3" i="84"/>
  <c r="C217" i="81" s="1"/>
  <c r="V3" i="84"/>
  <c r="C207" i="81" s="1"/>
  <c r="U3" i="84"/>
  <c r="C197" i="81" s="1"/>
  <c r="T3" i="84"/>
  <c r="C187" i="81" s="1"/>
  <c r="S3" i="84"/>
  <c r="C177" i="81" s="1"/>
  <c r="R3" i="84"/>
  <c r="C167" i="81" s="1"/>
  <c r="Q3" i="84"/>
  <c r="C157" i="81" s="1"/>
  <c r="P3" i="84"/>
  <c r="C147" i="81" s="1"/>
  <c r="O3" i="84"/>
  <c r="C137" i="81" s="1"/>
  <c r="N3" i="84"/>
  <c r="C127" i="81" s="1"/>
  <c r="M3" i="84"/>
  <c r="C117" i="81" s="1"/>
  <c r="L3" i="84"/>
  <c r="C107" i="81" s="1"/>
  <c r="K3" i="84"/>
  <c r="C97" i="81" s="1"/>
  <c r="J3" i="84"/>
  <c r="C87" i="81" s="1"/>
  <c r="I3" i="84"/>
  <c r="C77" i="81" s="1"/>
  <c r="H3" i="84"/>
  <c r="C67" i="81" s="1"/>
  <c r="G3" i="84"/>
  <c r="C57" i="81" s="1"/>
  <c r="F3" i="84"/>
  <c r="C47" i="81" s="1"/>
  <c r="E3" i="84"/>
  <c r="C37" i="81" s="1"/>
  <c r="D3" i="84"/>
  <c r="C27" i="81" s="1"/>
  <c r="C3" i="84"/>
  <c r="C17" i="81" s="1"/>
  <c r="T27" i="81" l="1"/>
  <c r="T107" i="81"/>
  <c r="T147" i="81"/>
  <c r="T227" i="81"/>
  <c r="T297" i="81"/>
  <c r="T387" i="81"/>
  <c r="M47" i="81"/>
  <c r="M127" i="81"/>
  <c r="M207" i="81"/>
  <c r="M357" i="81"/>
  <c r="M367" i="81"/>
  <c r="T77" i="81"/>
  <c r="T117" i="81"/>
  <c r="T197" i="81"/>
  <c r="T277" i="81"/>
  <c r="M217" i="81"/>
  <c r="M287" i="81"/>
  <c r="M327" i="81"/>
  <c r="M377" i="81"/>
  <c r="T47" i="81"/>
  <c r="T87" i="81"/>
  <c r="T127" i="81"/>
  <c r="T167" i="81"/>
  <c r="T207" i="81"/>
  <c r="T247" i="81"/>
  <c r="T357" i="81"/>
  <c r="T317" i="81"/>
  <c r="T367" i="81"/>
  <c r="T67" i="81"/>
  <c r="T187" i="81"/>
  <c r="T267" i="81"/>
  <c r="T337" i="81"/>
  <c r="M87" i="81"/>
  <c r="M167" i="81"/>
  <c r="M247" i="81"/>
  <c r="M317" i="81"/>
  <c r="T37" i="81"/>
  <c r="T157" i="81"/>
  <c r="T237" i="81"/>
  <c r="T307" i="81"/>
  <c r="T347" i="81"/>
  <c r="M57" i="81"/>
  <c r="M97" i="81"/>
  <c r="M137" i="81"/>
  <c r="M177" i="81"/>
  <c r="M257" i="81"/>
  <c r="T57" i="81"/>
  <c r="T97" i="81"/>
  <c r="T137" i="81"/>
  <c r="T177" i="81"/>
  <c r="T217" i="81"/>
  <c r="T257" i="81"/>
  <c r="T287" i="81"/>
  <c r="T327" i="81"/>
  <c r="T377" i="81"/>
  <c r="M37" i="81"/>
  <c r="M77" i="81"/>
  <c r="M117" i="81"/>
  <c r="M157" i="81"/>
  <c r="M197" i="81"/>
  <c r="M237" i="81"/>
  <c r="M277" i="81"/>
  <c r="M307" i="81"/>
  <c r="M347" i="81"/>
  <c r="E47" i="81"/>
  <c r="S47" i="81"/>
  <c r="S167" i="81"/>
  <c r="E167" i="81"/>
  <c r="E357" i="81"/>
  <c r="S357" i="81"/>
  <c r="C7" i="81"/>
  <c r="S17" i="81"/>
  <c r="S137" i="81"/>
  <c r="E137" i="81"/>
  <c r="E257" i="81"/>
  <c r="S257" i="81"/>
  <c r="S287" i="81"/>
  <c r="E287" i="81"/>
  <c r="E327" i="81"/>
  <c r="S327" i="81"/>
  <c r="E377" i="81"/>
  <c r="S377" i="81"/>
  <c r="K7" i="81"/>
  <c r="S127" i="81"/>
  <c r="E127" i="81"/>
  <c r="S247" i="81"/>
  <c r="E247" i="81"/>
  <c r="E367" i="81"/>
  <c r="S367" i="81"/>
  <c r="S57" i="81"/>
  <c r="E57" i="81"/>
  <c r="S217" i="81"/>
  <c r="E217" i="81"/>
  <c r="S27" i="81"/>
  <c r="E27" i="81"/>
  <c r="S67" i="81"/>
  <c r="E67" i="81"/>
  <c r="S107" i="81"/>
  <c r="E107" i="81"/>
  <c r="S147" i="81"/>
  <c r="E147" i="81"/>
  <c r="S187" i="81"/>
  <c r="E187" i="81"/>
  <c r="S227" i="81"/>
  <c r="E227" i="81"/>
  <c r="S267" i="81"/>
  <c r="E267" i="81"/>
  <c r="E297" i="81"/>
  <c r="S297" i="81"/>
  <c r="S337" i="81"/>
  <c r="E337" i="81"/>
  <c r="S387" i="81"/>
  <c r="E387" i="81"/>
  <c r="M27" i="81"/>
  <c r="M67" i="81"/>
  <c r="M107" i="81"/>
  <c r="M147" i="81"/>
  <c r="M187" i="81"/>
  <c r="M227" i="81"/>
  <c r="M267" i="81"/>
  <c r="M297" i="81"/>
  <c r="M337" i="81"/>
  <c r="M387" i="81"/>
  <c r="S87" i="81"/>
  <c r="E87" i="81"/>
  <c r="S207" i="81"/>
  <c r="E207" i="81"/>
  <c r="E317" i="81"/>
  <c r="S317" i="81"/>
  <c r="S97" i="81"/>
  <c r="E97" i="81"/>
  <c r="E177" i="81"/>
  <c r="S177" i="81"/>
  <c r="E37" i="81"/>
  <c r="S37" i="81"/>
  <c r="E77" i="81"/>
  <c r="S77" i="81"/>
  <c r="E117" i="81"/>
  <c r="S117" i="81"/>
  <c r="S157" i="81"/>
  <c r="E157" i="81"/>
  <c r="E197" i="81"/>
  <c r="S197" i="81"/>
  <c r="S237" i="81"/>
  <c r="E237" i="81"/>
  <c r="S277" i="81"/>
  <c r="E277" i="81"/>
  <c r="S307" i="81"/>
  <c r="E307" i="81"/>
  <c r="S347" i="81"/>
  <c r="E347" i="81"/>
  <c r="D7" i="81"/>
  <c r="L7" i="81"/>
  <c r="M17" i="81"/>
  <c r="T17" i="81"/>
  <c r="E17" i="81"/>
  <c r="AU43" i="72"/>
  <c r="C41" i="80"/>
  <c r="C6" i="80"/>
  <c r="C7" i="80"/>
  <c r="C8" i="80"/>
  <c r="C9" i="80"/>
  <c r="C10" i="80"/>
  <c r="C11" i="80"/>
  <c r="C12" i="80"/>
  <c r="C13" i="80"/>
  <c r="C14" i="80"/>
  <c r="C15" i="80"/>
  <c r="C16" i="80"/>
  <c r="C17" i="80"/>
  <c r="C18" i="80"/>
  <c r="C19" i="80"/>
  <c r="C20" i="80"/>
  <c r="C21" i="80"/>
  <c r="C22" i="80"/>
  <c r="C23" i="80"/>
  <c r="C24" i="80"/>
  <c r="C25" i="80"/>
  <c r="C26" i="80"/>
  <c r="C27" i="80"/>
  <c r="C28" i="80"/>
  <c r="C29" i="80"/>
  <c r="C30" i="80"/>
  <c r="C31" i="80"/>
  <c r="C32" i="80"/>
  <c r="C33" i="80"/>
  <c r="C34" i="80"/>
  <c r="C35" i="80"/>
  <c r="C36" i="80"/>
  <c r="C37" i="80"/>
  <c r="C38" i="80"/>
  <c r="C39" i="80"/>
  <c r="C40" i="80"/>
  <c r="C4" i="80"/>
  <c r="C5" i="80"/>
  <c r="U307" i="81" l="1"/>
  <c r="U147" i="81"/>
  <c r="U67" i="81"/>
  <c r="U217" i="81"/>
  <c r="U127" i="81"/>
  <c r="U257" i="81"/>
  <c r="U197" i="81"/>
  <c r="U37" i="81"/>
  <c r="U347" i="81"/>
  <c r="U277" i="81"/>
  <c r="U97" i="81"/>
  <c r="U207" i="81"/>
  <c r="U337" i="81"/>
  <c r="U267" i="81"/>
  <c r="U187" i="81"/>
  <c r="U107" i="81"/>
  <c r="U27" i="81"/>
  <c r="U57" i="81"/>
  <c r="U247" i="81"/>
  <c r="U377" i="81"/>
  <c r="U357" i="81"/>
  <c r="U47" i="81"/>
  <c r="U237" i="81"/>
  <c r="U157" i="81"/>
  <c r="U87" i="81"/>
  <c r="U387" i="81"/>
  <c r="U227" i="81"/>
  <c r="U327" i="81"/>
  <c r="U117" i="81"/>
  <c r="U167" i="81"/>
  <c r="U77" i="81"/>
  <c r="U177" i="81"/>
  <c r="U317" i="81"/>
  <c r="U297" i="81"/>
  <c r="U367" i="81"/>
  <c r="U287" i="81"/>
  <c r="U137" i="81"/>
  <c r="H62" i="77"/>
  <c r="H60" i="77"/>
  <c r="H61" i="77"/>
  <c r="M7" i="81"/>
  <c r="S7" i="81"/>
  <c r="E7" i="81"/>
  <c r="H63" i="77"/>
  <c r="T7" i="81"/>
  <c r="U17" i="81"/>
  <c r="P208" i="81"/>
  <c r="P214" i="81" s="1"/>
  <c r="H40" i="81"/>
  <c r="H39" i="81"/>
  <c r="H38" i="81"/>
  <c r="H48" i="81"/>
  <c r="H54" i="81" s="1"/>
  <c r="H120" i="81"/>
  <c r="H119" i="81"/>
  <c r="H118" i="81"/>
  <c r="H131" i="81"/>
  <c r="H130" i="81"/>
  <c r="H129" i="81"/>
  <c r="H128" i="81"/>
  <c r="U7" i="81" l="1"/>
  <c r="H8" i="81"/>
  <c r="N168" i="81"/>
  <c r="N329" i="81"/>
  <c r="F388" i="81"/>
  <c r="N388" i="81"/>
  <c r="F389" i="81"/>
  <c r="N389" i="81"/>
  <c r="F378" i="81"/>
  <c r="N378" i="81"/>
  <c r="F379" i="81"/>
  <c r="N379" i="81"/>
  <c r="F368" i="81"/>
  <c r="N368" i="81"/>
  <c r="F369" i="81"/>
  <c r="N369" i="81"/>
  <c r="F348" i="81"/>
  <c r="N348" i="81"/>
  <c r="F349" i="81"/>
  <c r="N349" i="81"/>
  <c r="F338" i="81"/>
  <c r="N338" i="81"/>
  <c r="X338" i="81"/>
  <c r="F339" i="81"/>
  <c r="N339" i="81"/>
  <c r="X328" i="81"/>
  <c r="F328" i="81"/>
  <c r="N328" i="81"/>
  <c r="F329" i="81"/>
  <c r="N318" i="81"/>
  <c r="F318" i="81"/>
  <c r="F319" i="81"/>
  <c r="N319" i="81"/>
  <c r="F308" i="81"/>
  <c r="N308" i="81"/>
  <c r="F309" i="81"/>
  <c r="N309" i="81"/>
  <c r="F298" i="81"/>
  <c r="N298" i="81"/>
  <c r="F299" i="81"/>
  <c r="N299" i="81"/>
  <c r="F358" i="81"/>
  <c r="N358" i="81"/>
  <c r="X358" i="81"/>
  <c r="F359" i="81"/>
  <c r="N359" i="81"/>
  <c r="F288" i="81"/>
  <c r="N288" i="81"/>
  <c r="F289" i="81"/>
  <c r="N289" i="81"/>
  <c r="N290" i="81"/>
  <c r="F278" i="81"/>
  <c r="N278" i="81"/>
  <c r="F279" i="81"/>
  <c r="N279" i="81"/>
  <c r="F268" i="81"/>
  <c r="N268" i="81"/>
  <c r="F269" i="81"/>
  <c r="N269" i="81"/>
  <c r="F258" i="81"/>
  <c r="N258" i="81"/>
  <c r="F259" i="81"/>
  <c r="N259" i="81"/>
  <c r="F248" i="81"/>
  <c r="N248" i="81"/>
  <c r="F249" i="81"/>
  <c r="N249" i="81"/>
  <c r="F238" i="81"/>
  <c r="N238" i="81"/>
  <c r="F239" i="81"/>
  <c r="N239" i="81"/>
  <c r="F228" i="81"/>
  <c r="N228" i="81"/>
  <c r="F229" i="81"/>
  <c r="N229" i="81"/>
  <c r="F218" i="81"/>
  <c r="N218" i="81"/>
  <c r="F219" i="81"/>
  <c r="N219" i="81"/>
  <c r="F208" i="81"/>
  <c r="N208" i="81"/>
  <c r="X208" i="81"/>
  <c r="F209" i="81"/>
  <c r="N209" i="81"/>
  <c r="N198" i="81"/>
  <c r="F198" i="81"/>
  <c r="F199" i="81"/>
  <c r="N199" i="81"/>
  <c r="N188" i="81"/>
  <c r="F188" i="81"/>
  <c r="F189" i="81"/>
  <c r="N189" i="81"/>
  <c r="N178" i="81"/>
  <c r="F178" i="81"/>
  <c r="F179" i="81"/>
  <c r="N179" i="81"/>
  <c r="N294" i="81" l="1"/>
  <c r="X378" i="81"/>
  <c r="V209" i="81"/>
  <c r="X368" i="81"/>
  <c r="V289" i="81"/>
  <c r="V179" i="81"/>
  <c r="V249" i="81"/>
  <c r="V259" i="81"/>
  <c r="V309" i="81"/>
  <c r="V219" i="81"/>
  <c r="V339" i="81"/>
  <c r="X348" i="81"/>
  <c r="X379" i="81"/>
  <c r="X388" i="81"/>
  <c r="V279" i="81"/>
  <c r="V269" i="81"/>
  <c r="X389" i="81"/>
  <c r="V389" i="81"/>
  <c r="V388" i="81"/>
  <c r="V378" i="81"/>
  <c r="V379" i="81"/>
  <c r="X369" i="81"/>
  <c r="X349" i="81"/>
  <c r="V369" i="81"/>
  <c r="V368" i="81"/>
  <c r="X329" i="81"/>
  <c r="V318" i="81"/>
  <c r="V349" i="81"/>
  <c r="V348" i="81"/>
  <c r="V338" i="81"/>
  <c r="X319" i="81"/>
  <c r="V319" i="81"/>
  <c r="X339" i="81"/>
  <c r="X298" i="81"/>
  <c r="X318" i="81"/>
  <c r="V329" i="81"/>
  <c r="V328" i="81"/>
  <c r="X359" i="81"/>
  <c r="X308" i="81"/>
  <c r="X278" i="81"/>
  <c r="X309" i="81"/>
  <c r="V308" i="81"/>
  <c r="X299" i="81"/>
  <c r="X289" i="81"/>
  <c r="V299" i="81"/>
  <c r="V288" i="81"/>
  <c r="X288" i="81"/>
  <c r="V298" i="81"/>
  <c r="V359" i="81"/>
  <c r="V358" i="81"/>
  <c r="X268" i="81"/>
  <c r="X279" i="81"/>
  <c r="X238" i="81"/>
  <c r="V278" i="81"/>
  <c r="V268" i="81"/>
  <c r="X258" i="81"/>
  <c r="X269" i="81"/>
  <c r="V258" i="81"/>
  <c r="X259" i="81"/>
  <c r="X248" i="81"/>
  <c r="V238" i="81"/>
  <c r="X249" i="81"/>
  <c r="V229" i="81"/>
  <c r="V248" i="81"/>
  <c r="X239" i="81"/>
  <c r="V239" i="81"/>
  <c r="V198" i="81"/>
  <c r="V228" i="81"/>
  <c r="X229" i="81"/>
  <c r="X228" i="81"/>
  <c r="X218" i="81"/>
  <c r="V199" i="81"/>
  <c r="X199" i="81"/>
  <c r="X219" i="81"/>
  <c r="V218" i="81"/>
  <c r="X209" i="81"/>
  <c r="V208" i="81"/>
  <c r="X188" i="81"/>
  <c r="X198" i="81"/>
  <c r="V178" i="81"/>
  <c r="V188" i="81"/>
  <c r="V189" i="81"/>
  <c r="X189" i="81"/>
  <c r="X178" i="81"/>
  <c r="X179" i="81"/>
  <c r="N169" i="81"/>
  <c r="V169" i="81" l="1"/>
  <c r="X168" i="81"/>
  <c r="V168" i="81"/>
  <c r="X169" i="81"/>
  <c r="F148" i="81"/>
  <c r="N148" i="81"/>
  <c r="F149" i="81"/>
  <c r="N149" i="81"/>
  <c r="F138" i="81"/>
  <c r="N138" i="81"/>
  <c r="F139" i="81"/>
  <c r="N139" i="81"/>
  <c r="F128" i="81"/>
  <c r="N128" i="81"/>
  <c r="F129" i="81"/>
  <c r="N129" i="81"/>
  <c r="F118" i="81"/>
  <c r="N118" i="81"/>
  <c r="F119" i="81"/>
  <c r="N119" i="81"/>
  <c r="F120" i="81"/>
  <c r="F108" i="81"/>
  <c r="N108" i="81"/>
  <c r="F109" i="81"/>
  <c r="N109" i="81"/>
  <c r="F98" i="81"/>
  <c r="N98" i="81"/>
  <c r="F99" i="81"/>
  <c r="N99" i="81"/>
  <c r="F89" i="81"/>
  <c r="F78" i="81"/>
  <c r="N78" i="81"/>
  <c r="N84" i="81" s="1"/>
  <c r="F79" i="81"/>
  <c r="N79" i="81"/>
  <c r="N68" i="81"/>
  <c r="F68" i="81"/>
  <c r="F69" i="81"/>
  <c r="N69" i="81"/>
  <c r="N58" i="81"/>
  <c r="F58" i="81"/>
  <c r="F59" i="81"/>
  <c r="N59" i="81"/>
  <c r="M23" i="81"/>
  <c r="M31" i="81"/>
  <c r="M32" i="81"/>
  <c r="M33" i="81"/>
  <c r="M41" i="81"/>
  <c r="M42" i="81"/>
  <c r="M43" i="81"/>
  <c r="M51" i="81"/>
  <c r="M52" i="81"/>
  <c r="M53" i="81"/>
  <c r="M61" i="81"/>
  <c r="M62" i="81"/>
  <c r="M63" i="81"/>
  <c r="M71" i="81"/>
  <c r="M72" i="81"/>
  <c r="M73" i="81"/>
  <c r="M81" i="81"/>
  <c r="M82" i="81"/>
  <c r="M83" i="81"/>
  <c r="M91" i="81"/>
  <c r="M92" i="81"/>
  <c r="M93" i="81"/>
  <c r="M101" i="81"/>
  <c r="M102" i="81"/>
  <c r="M103" i="81"/>
  <c r="M111" i="81"/>
  <c r="M112" i="81"/>
  <c r="M113" i="81"/>
  <c r="M121" i="81"/>
  <c r="M122" i="81"/>
  <c r="M123" i="81"/>
  <c r="M131" i="81"/>
  <c r="M132" i="81"/>
  <c r="M133" i="81"/>
  <c r="M141" i="81"/>
  <c r="M142" i="81"/>
  <c r="M143" i="81"/>
  <c r="M151" i="81"/>
  <c r="M152" i="81"/>
  <c r="M153" i="81"/>
  <c r="M161" i="81"/>
  <c r="M162" i="81"/>
  <c r="M163" i="81"/>
  <c r="M171" i="81"/>
  <c r="M172" i="81"/>
  <c r="M173" i="81"/>
  <c r="M181" i="81"/>
  <c r="M182" i="81"/>
  <c r="M183" i="81"/>
  <c r="M191" i="81"/>
  <c r="M192" i="81"/>
  <c r="M193" i="81"/>
  <c r="M201" i="81"/>
  <c r="M202" i="81"/>
  <c r="M203" i="81"/>
  <c r="M211" i="81"/>
  <c r="M212" i="81"/>
  <c r="M213" i="81"/>
  <c r="M221" i="81"/>
  <c r="M222" i="81"/>
  <c r="M223" i="81"/>
  <c r="M231" i="81"/>
  <c r="M232" i="81"/>
  <c r="M233" i="81"/>
  <c r="M241" i="81"/>
  <c r="M242" i="81"/>
  <c r="M243" i="81"/>
  <c r="M251" i="81"/>
  <c r="M252" i="81"/>
  <c r="M253" i="81"/>
  <c r="M261" i="81"/>
  <c r="M262" i="81"/>
  <c r="M263" i="81"/>
  <c r="M271" i="81"/>
  <c r="M272" i="81"/>
  <c r="M273" i="81"/>
  <c r="M281" i="81"/>
  <c r="M282" i="81"/>
  <c r="M283" i="81"/>
  <c r="M361" i="81"/>
  <c r="M362" i="81"/>
  <c r="M363" i="81"/>
  <c r="M291" i="81"/>
  <c r="M292" i="81"/>
  <c r="M293" i="81"/>
  <c r="M301" i="81"/>
  <c r="M302" i="81"/>
  <c r="M303" i="81"/>
  <c r="M311" i="81"/>
  <c r="M312" i="81"/>
  <c r="M313" i="81"/>
  <c r="M321" i="81"/>
  <c r="M322" i="81"/>
  <c r="M323" i="81"/>
  <c r="M331" i="81"/>
  <c r="M332" i="81"/>
  <c r="M333" i="81"/>
  <c r="M341" i="81"/>
  <c r="M342" i="81"/>
  <c r="M343" i="81"/>
  <c r="M351" i="81"/>
  <c r="M352" i="81"/>
  <c r="M353" i="81"/>
  <c r="M371" i="81"/>
  <c r="M372" i="81"/>
  <c r="M373" i="81"/>
  <c r="M381" i="81"/>
  <c r="M382" i="81"/>
  <c r="M383" i="81"/>
  <c r="M391" i="81"/>
  <c r="M392" i="81"/>
  <c r="M393" i="81"/>
  <c r="M21" i="81"/>
  <c r="M22" i="81"/>
  <c r="N48" i="81"/>
  <c r="F48" i="81"/>
  <c r="F49" i="81"/>
  <c r="N49" i="81"/>
  <c r="F38" i="81"/>
  <c r="F39" i="81"/>
  <c r="V18" i="81"/>
  <c r="X18" i="81"/>
  <c r="V19" i="81"/>
  <c r="X19" i="81"/>
  <c r="N8" i="81" l="1"/>
  <c r="V69" i="81"/>
  <c r="V119" i="81"/>
  <c r="V99" i="81"/>
  <c r="V149" i="81"/>
  <c r="X108" i="81"/>
  <c r="X139" i="81"/>
  <c r="X148" i="81"/>
  <c r="V139" i="81"/>
  <c r="V148" i="81"/>
  <c r="X138" i="81"/>
  <c r="V138" i="81"/>
  <c r="X149" i="81"/>
  <c r="V109" i="81"/>
  <c r="V128" i="81"/>
  <c r="X128" i="81"/>
  <c r="V129" i="81"/>
  <c r="X118" i="81"/>
  <c r="X129" i="81"/>
  <c r="V118" i="81"/>
  <c r="X119" i="81"/>
  <c r="V108" i="81"/>
  <c r="X109" i="81"/>
  <c r="X98" i="81"/>
  <c r="X99" i="81"/>
  <c r="V98" i="81"/>
  <c r="V78" i="81"/>
  <c r="V89" i="81"/>
  <c r="X89" i="81"/>
  <c r="X78" i="81"/>
  <c r="X79" i="81"/>
  <c r="V79" i="81"/>
  <c r="V68" i="81"/>
  <c r="X48" i="81"/>
  <c r="X69" i="81"/>
  <c r="X68" i="81"/>
  <c r="X38" i="81"/>
  <c r="X49" i="81"/>
  <c r="V38" i="81"/>
  <c r="V49" i="81"/>
  <c r="V48" i="81"/>
  <c r="V58" i="81"/>
  <c r="X59" i="81"/>
  <c r="X58" i="81"/>
  <c r="V59" i="81"/>
  <c r="V39" i="81"/>
  <c r="X39" i="81"/>
  <c r="N159" i="81"/>
  <c r="N9" i="81" s="1"/>
  <c r="F159" i="81"/>
  <c r="F8" i="81"/>
  <c r="B41" i="83"/>
  <c r="L388" i="81" s="1"/>
  <c r="B40" i="83"/>
  <c r="L378" i="81" s="1"/>
  <c r="B39" i="83"/>
  <c r="L368" i="81" s="1"/>
  <c r="B38" i="83"/>
  <c r="L348" i="81" s="1"/>
  <c r="B37" i="83"/>
  <c r="L338" i="81" s="1"/>
  <c r="B36" i="83"/>
  <c r="L328" i="81" s="1"/>
  <c r="B35" i="83"/>
  <c r="L318" i="81" s="1"/>
  <c r="B34" i="83"/>
  <c r="L308" i="81" s="1"/>
  <c r="B33" i="83"/>
  <c r="L298" i="81" s="1"/>
  <c r="B32" i="83"/>
  <c r="L288" i="81" s="1"/>
  <c r="B31" i="83"/>
  <c r="L358" i="81" s="1"/>
  <c r="B30" i="83"/>
  <c r="L278" i="81" s="1"/>
  <c r="B29" i="83"/>
  <c r="L268" i="81" s="1"/>
  <c r="B28" i="83"/>
  <c r="L258" i="81" s="1"/>
  <c r="B27" i="83"/>
  <c r="L248" i="81" s="1"/>
  <c r="B26" i="83"/>
  <c r="L238" i="81" s="1"/>
  <c r="B25" i="83"/>
  <c r="L228" i="81" s="1"/>
  <c r="B24" i="83"/>
  <c r="L218" i="81" s="1"/>
  <c r="B23" i="83"/>
  <c r="L208" i="81" s="1"/>
  <c r="B22" i="83"/>
  <c r="L198" i="81" s="1"/>
  <c r="B21" i="83"/>
  <c r="L188" i="81" s="1"/>
  <c r="B20" i="83"/>
  <c r="L178" i="81" s="1"/>
  <c r="B19" i="83"/>
  <c r="L168" i="81" s="1"/>
  <c r="B18" i="83"/>
  <c r="L158" i="81" s="1"/>
  <c r="B17" i="83"/>
  <c r="L148" i="81" s="1"/>
  <c r="B16" i="83"/>
  <c r="L138" i="81" s="1"/>
  <c r="B15" i="83"/>
  <c r="L128" i="81" s="1"/>
  <c r="B14" i="83"/>
  <c r="L118" i="81" s="1"/>
  <c r="B13" i="83"/>
  <c r="L108" i="81" s="1"/>
  <c r="B12" i="83"/>
  <c r="L98" i="81" s="1"/>
  <c r="B11" i="83"/>
  <c r="L88" i="81" s="1"/>
  <c r="B10" i="83"/>
  <c r="L78" i="81" s="1"/>
  <c r="B9" i="83"/>
  <c r="L68" i="81" s="1"/>
  <c r="B8" i="83"/>
  <c r="L58" i="81" s="1"/>
  <c r="B7" i="83"/>
  <c r="L48" i="81" s="1"/>
  <c r="B6" i="83"/>
  <c r="L38" i="81" s="1"/>
  <c r="B5" i="83"/>
  <c r="L28" i="81" s="1"/>
  <c r="B4" i="83"/>
  <c r="L18" i="81" s="1"/>
  <c r="AN3" i="83"/>
  <c r="K388" i="81" s="1"/>
  <c r="AM3" i="83"/>
  <c r="K378" i="81" s="1"/>
  <c r="AL3" i="83"/>
  <c r="K368" i="81" s="1"/>
  <c r="AK3" i="83"/>
  <c r="K348" i="81" s="1"/>
  <c r="AJ3" i="83"/>
  <c r="K338" i="81" s="1"/>
  <c r="AI3" i="83"/>
  <c r="K328" i="81" s="1"/>
  <c r="AH3" i="83"/>
  <c r="K318" i="81" s="1"/>
  <c r="AG3" i="83"/>
  <c r="K308" i="81" s="1"/>
  <c r="AF3" i="83"/>
  <c r="K298" i="81" s="1"/>
  <c r="AE3" i="83"/>
  <c r="K288" i="81" s="1"/>
  <c r="AD3" i="83"/>
  <c r="K358" i="81" s="1"/>
  <c r="AC3" i="83"/>
  <c r="K278" i="81" s="1"/>
  <c r="AB3" i="83"/>
  <c r="K268" i="81" s="1"/>
  <c r="AA3" i="83"/>
  <c r="K258" i="81" s="1"/>
  <c r="Z3" i="83"/>
  <c r="K248" i="81" s="1"/>
  <c r="Y3" i="83"/>
  <c r="K238" i="81" s="1"/>
  <c r="X3" i="83"/>
  <c r="K228" i="81" s="1"/>
  <c r="W3" i="83"/>
  <c r="K218" i="81" s="1"/>
  <c r="V3" i="83"/>
  <c r="K208" i="81" s="1"/>
  <c r="U3" i="83"/>
  <c r="K198" i="81" s="1"/>
  <c r="T3" i="83"/>
  <c r="K188" i="81" s="1"/>
  <c r="S3" i="83"/>
  <c r="K178" i="81" s="1"/>
  <c r="R3" i="83"/>
  <c r="K168" i="81" s="1"/>
  <c r="Q3" i="83"/>
  <c r="K158" i="81" s="1"/>
  <c r="P3" i="83"/>
  <c r="K148" i="81" s="1"/>
  <c r="O3" i="83"/>
  <c r="K138" i="81" s="1"/>
  <c r="N3" i="83"/>
  <c r="K128" i="81" s="1"/>
  <c r="M3" i="83"/>
  <c r="K118" i="81" s="1"/>
  <c r="L3" i="83"/>
  <c r="K108" i="81" s="1"/>
  <c r="K3" i="83"/>
  <c r="K98" i="81" s="1"/>
  <c r="J3" i="83"/>
  <c r="K88" i="81" s="1"/>
  <c r="I3" i="83"/>
  <c r="K78" i="81" s="1"/>
  <c r="H3" i="83"/>
  <c r="K68" i="81" s="1"/>
  <c r="G3" i="83"/>
  <c r="K58" i="81" s="1"/>
  <c r="F3" i="83"/>
  <c r="K48" i="81" s="1"/>
  <c r="E3" i="83"/>
  <c r="K38" i="81" s="1"/>
  <c r="D3" i="83"/>
  <c r="K28" i="81" s="1"/>
  <c r="C3" i="83"/>
  <c r="K18" i="81" s="1"/>
  <c r="AN20" i="72"/>
  <c r="AM43" i="72"/>
  <c r="M88" i="81" l="1"/>
  <c r="F9" i="81"/>
  <c r="M68" i="81"/>
  <c r="M148" i="81"/>
  <c r="M18" i="81"/>
  <c r="M58" i="81"/>
  <c r="M98" i="81"/>
  <c r="M138" i="81"/>
  <c r="M128" i="81"/>
  <c r="M38" i="81"/>
  <c r="M78" i="81"/>
  <c r="M118" i="81"/>
  <c r="M188" i="81"/>
  <c r="M228" i="81"/>
  <c r="M298" i="81"/>
  <c r="M338" i="81"/>
  <c r="M388" i="81"/>
  <c r="M258" i="81"/>
  <c r="M198" i="81"/>
  <c r="M278" i="81"/>
  <c r="M308" i="81"/>
  <c r="V8" i="81"/>
  <c r="P8" i="81"/>
  <c r="M288" i="81"/>
  <c r="M378" i="81"/>
  <c r="M348" i="81"/>
  <c r="M208" i="81"/>
  <c r="M248" i="81"/>
  <c r="M318" i="81"/>
  <c r="M368" i="81"/>
  <c r="P9" i="81"/>
  <c r="M358" i="81"/>
  <c r="M238" i="81"/>
  <c r="M108" i="81"/>
  <c r="M218" i="81"/>
  <c r="M328" i="81"/>
  <c r="M268" i="81"/>
  <c r="M178" i="81"/>
  <c r="M48" i="81"/>
  <c r="M158" i="81"/>
  <c r="M28" i="81"/>
  <c r="X28" i="81"/>
  <c r="X158" i="81"/>
  <c r="V159" i="81"/>
  <c r="V158" i="81"/>
  <c r="CA43" i="72"/>
  <c r="BZ43" i="72"/>
  <c r="BY43" i="72"/>
  <c r="BX43" i="72"/>
  <c r="BV43" i="72"/>
  <c r="BU43" i="72"/>
  <c r="BW42" i="72"/>
  <c r="BW41" i="72"/>
  <c r="BW40" i="72"/>
  <c r="BW39" i="72"/>
  <c r="BW38" i="72"/>
  <c r="BW37" i="72"/>
  <c r="BW36" i="72"/>
  <c r="BW35" i="72"/>
  <c r="BW34" i="72"/>
  <c r="BW33" i="72"/>
  <c r="BW32" i="72"/>
  <c r="BW31" i="72"/>
  <c r="BW30" i="72"/>
  <c r="BW29" i="72"/>
  <c r="BW28" i="72"/>
  <c r="BW27" i="72"/>
  <c r="BW26" i="72"/>
  <c r="BW25" i="72"/>
  <c r="BW24" i="72"/>
  <c r="BW23" i="72"/>
  <c r="BW22" i="72"/>
  <c r="BW21" i="72"/>
  <c r="BW20" i="72"/>
  <c r="BW19" i="72"/>
  <c r="BW18" i="72"/>
  <c r="BW17" i="72"/>
  <c r="BW16" i="72"/>
  <c r="BW15" i="72"/>
  <c r="BW14" i="72"/>
  <c r="BW13" i="72"/>
  <c r="BW12" i="72"/>
  <c r="BW11" i="72"/>
  <c r="BW10" i="72"/>
  <c r="BW9" i="72"/>
  <c r="BW8" i="72"/>
  <c r="BW7" i="72"/>
  <c r="BW6" i="72"/>
  <c r="AR43" i="72"/>
  <c r="AQ43" i="72"/>
  <c r="AP43" i="72"/>
  <c r="AO43" i="72"/>
  <c r="AL43" i="72"/>
  <c r="AN42" i="72"/>
  <c r="AN41" i="72"/>
  <c r="AN40" i="72"/>
  <c r="AN39" i="72"/>
  <c r="AN38" i="72"/>
  <c r="AN37" i="72"/>
  <c r="AN36" i="72"/>
  <c r="AN35" i="72"/>
  <c r="AN34" i="72"/>
  <c r="AN33" i="72"/>
  <c r="AN32" i="72"/>
  <c r="AN31" i="72"/>
  <c r="AN30" i="72"/>
  <c r="AN29" i="72"/>
  <c r="AN28" i="72"/>
  <c r="AN27" i="72"/>
  <c r="AN26" i="72"/>
  <c r="AN25" i="72"/>
  <c r="AN24" i="72"/>
  <c r="AN23" i="72"/>
  <c r="AN22" i="72"/>
  <c r="AN21" i="72"/>
  <c r="AN19" i="72"/>
  <c r="AN18" i="72"/>
  <c r="AN17" i="72"/>
  <c r="AN16" i="72"/>
  <c r="AN15" i="72"/>
  <c r="AN14" i="72"/>
  <c r="AN13" i="72"/>
  <c r="AN12" i="72"/>
  <c r="AN11" i="72"/>
  <c r="AN10" i="72"/>
  <c r="AN9" i="72"/>
  <c r="AN8" i="72"/>
  <c r="AN7" i="72"/>
  <c r="AN6" i="72"/>
  <c r="C41" i="71"/>
  <c r="C40" i="71"/>
  <c r="C39" i="71"/>
  <c r="C38" i="71"/>
  <c r="C37" i="71"/>
  <c r="C36" i="71"/>
  <c r="C35" i="71"/>
  <c r="C34" i="71"/>
  <c r="C33" i="71"/>
  <c r="C32" i="71"/>
  <c r="C31" i="71"/>
  <c r="C30" i="71"/>
  <c r="C29" i="71"/>
  <c r="C28" i="71"/>
  <c r="C27" i="71"/>
  <c r="C26" i="71"/>
  <c r="C25" i="71"/>
  <c r="C24" i="71"/>
  <c r="C23" i="71"/>
  <c r="C22" i="71"/>
  <c r="C21" i="71"/>
  <c r="C20" i="71"/>
  <c r="C19" i="71"/>
  <c r="C18" i="71"/>
  <c r="C17" i="71"/>
  <c r="C16" i="71"/>
  <c r="C15" i="71"/>
  <c r="C14" i="71"/>
  <c r="C13" i="71"/>
  <c r="C12" i="71"/>
  <c r="C11" i="71"/>
  <c r="C10" i="71"/>
  <c r="C9" i="71"/>
  <c r="C8" i="71"/>
  <c r="C7" i="71"/>
  <c r="C6" i="71"/>
  <c r="C5" i="71"/>
  <c r="C4" i="71"/>
  <c r="V9" i="81" l="1"/>
  <c r="X8" i="81"/>
  <c r="BW43" i="72"/>
  <c r="AN43" i="72"/>
  <c r="B41" i="82" l="1"/>
  <c r="D388" i="81" s="1"/>
  <c r="B40" i="82"/>
  <c r="D378" i="81" s="1"/>
  <c r="B39" i="82"/>
  <c r="D368" i="81" s="1"/>
  <c r="B38" i="82"/>
  <c r="D348" i="81" s="1"/>
  <c r="B37" i="82"/>
  <c r="D338" i="81" s="1"/>
  <c r="B36" i="82"/>
  <c r="D328" i="81" s="1"/>
  <c r="B35" i="82"/>
  <c r="D318" i="81" s="1"/>
  <c r="B34" i="82"/>
  <c r="D308" i="81" s="1"/>
  <c r="B33" i="82"/>
  <c r="D298" i="81" s="1"/>
  <c r="B32" i="82"/>
  <c r="D288" i="81" s="1"/>
  <c r="B31" i="82"/>
  <c r="D358" i="81" s="1"/>
  <c r="B30" i="82"/>
  <c r="D278" i="81" s="1"/>
  <c r="B29" i="82"/>
  <c r="D268" i="81" s="1"/>
  <c r="B28" i="82"/>
  <c r="D258" i="81" s="1"/>
  <c r="B27" i="82"/>
  <c r="D248" i="81" s="1"/>
  <c r="B26" i="82"/>
  <c r="D238" i="81" s="1"/>
  <c r="B25" i="82"/>
  <c r="D228" i="81" s="1"/>
  <c r="B24" i="82"/>
  <c r="D218" i="81" s="1"/>
  <c r="B23" i="82"/>
  <c r="D208" i="81" s="1"/>
  <c r="B22" i="82"/>
  <c r="D198" i="81" s="1"/>
  <c r="B21" i="82"/>
  <c r="D188" i="81" s="1"/>
  <c r="B20" i="82"/>
  <c r="D178" i="81" s="1"/>
  <c r="B19" i="82"/>
  <c r="D168" i="81" s="1"/>
  <c r="B18" i="82"/>
  <c r="D158" i="81" s="1"/>
  <c r="D164" i="81" s="1"/>
  <c r="B17" i="82"/>
  <c r="D148" i="81" s="1"/>
  <c r="B16" i="82"/>
  <c r="D138" i="81" s="1"/>
  <c r="B15" i="82"/>
  <c r="D128" i="81" s="1"/>
  <c r="B14" i="82"/>
  <c r="D118" i="81" s="1"/>
  <c r="B13" i="82"/>
  <c r="D108" i="81" s="1"/>
  <c r="B12" i="82"/>
  <c r="D98" i="81" s="1"/>
  <c r="B11" i="82"/>
  <c r="D88" i="81" s="1"/>
  <c r="B10" i="82"/>
  <c r="D78" i="81" s="1"/>
  <c r="B9" i="82"/>
  <c r="D68" i="81" s="1"/>
  <c r="B8" i="82"/>
  <c r="D58" i="81" s="1"/>
  <c r="B7" i="82"/>
  <c r="D48" i="81" s="1"/>
  <c r="B6" i="82"/>
  <c r="D38" i="81" s="1"/>
  <c r="B5" i="82"/>
  <c r="D28" i="81" s="1"/>
  <c r="B4" i="82"/>
  <c r="D18" i="81" s="1"/>
  <c r="AN3" i="82"/>
  <c r="C388" i="81" s="1"/>
  <c r="AM3" i="82"/>
  <c r="C378" i="81" s="1"/>
  <c r="AL3" i="82"/>
  <c r="C368" i="81" s="1"/>
  <c r="AK3" i="82"/>
  <c r="C348" i="81" s="1"/>
  <c r="AJ3" i="82"/>
  <c r="C338" i="81" s="1"/>
  <c r="AI3" i="82"/>
  <c r="C328" i="81" s="1"/>
  <c r="AH3" i="82"/>
  <c r="C318" i="81" s="1"/>
  <c r="AG3" i="82"/>
  <c r="C308" i="81" s="1"/>
  <c r="AF3" i="82"/>
  <c r="C298" i="81" s="1"/>
  <c r="AE3" i="82"/>
  <c r="C288" i="81" s="1"/>
  <c r="AD3" i="82"/>
  <c r="C358" i="81" s="1"/>
  <c r="AC3" i="82"/>
  <c r="C278" i="81" s="1"/>
  <c r="AB3" i="82"/>
  <c r="C268" i="81" s="1"/>
  <c r="AA3" i="82"/>
  <c r="C258" i="81" s="1"/>
  <c r="Z3" i="82"/>
  <c r="C248" i="81" s="1"/>
  <c r="Y3" i="82"/>
  <c r="C238" i="81" s="1"/>
  <c r="X3" i="82"/>
  <c r="C228" i="81" s="1"/>
  <c r="W3" i="82"/>
  <c r="C218" i="81" s="1"/>
  <c r="V3" i="82"/>
  <c r="C208" i="81" s="1"/>
  <c r="U3" i="82"/>
  <c r="C198" i="81" s="1"/>
  <c r="T3" i="82"/>
  <c r="C188" i="81" s="1"/>
  <c r="S3" i="82"/>
  <c r="C178" i="81" s="1"/>
  <c r="R3" i="82"/>
  <c r="C168" i="81" s="1"/>
  <c r="Q3" i="82"/>
  <c r="C158" i="81" s="1"/>
  <c r="P3" i="82"/>
  <c r="C148" i="81" s="1"/>
  <c r="O3" i="82"/>
  <c r="C138" i="81" s="1"/>
  <c r="N3" i="82"/>
  <c r="C128" i="81" s="1"/>
  <c r="M3" i="82"/>
  <c r="C118" i="81" s="1"/>
  <c r="L3" i="82"/>
  <c r="C108" i="81" s="1"/>
  <c r="K3" i="82"/>
  <c r="C98" i="81" s="1"/>
  <c r="J3" i="82"/>
  <c r="C88" i="81" s="1"/>
  <c r="I3" i="82"/>
  <c r="C78" i="81" s="1"/>
  <c r="H3" i="82"/>
  <c r="C68" i="81" s="1"/>
  <c r="G3" i="82"/>
  <c r="C58" i="81" s="1"/>
  <c r="F3" i="82"/>
  <c r="C48" i="81" s="1"/>
  <c r="E3" i="82"/>
  <c r="C38" i="81" s="1"/>
  <c r="D3" i="82"/>
  <c r="C28" i="81" s="1"/>
  <c r="C3" i="82"/>
  <c r="C18" i="81" s="1"/>
  <c r="CD42" i="72"/>
  <c r="CD41" i="72"/>
  <c r="CD40" i="72"/>
  <c r="CD39" i="72"/>
  <c r="CD38" i="72"/>
  <c r="CD37" i="72"/>
  <c r="CD36" i="72"/>
  <c r="CD35" i="72"/>
  <c r="CD34" i="72"/>
  <c r="CD33" i="72"/>
  <c r="CD32" i="72"/>
  <c r="CD31" i="72"/>
  <c r="CD30" i="72"/>
  <c r="CD29" i="72"/>
  <c r="CD28" i="72"/>
  <c r="CD27" i="72"/>
  <c r="CD26" i="72"/>
  <c r="CD25" i="72"/>
  <c r="CD24" i="72"/>
  <c r="CD23" i="72"/>
  <c r="CD22" i="72"/>
  <c r="CD21" i="72"/>
  <c r="CD20" i="72"/>
  <c r="CD19" i="72"/>
  <c r="CD18" i="72"/>
  <c r="CD17" i="72"/>
  <c r="CD16" i="72"/>
  <c r="CD15" i="72"/>
  <c r="CD14" i="72"/>
  <c r="CD13" i="72"/>
  <c r="CD12" i="72"/>
  <c r="CD11" i="72"/>
  <c r="CD10" i="72"/>
  <c r="CD9" i="72"/>
  <c r="CD8" i="72"/>
  <c r="CD7" i="72"/>
  <c r="CD6" i="72"/>
  <c r="BP42" i="72"/>
  <c r="BP41" i="72"/>
  <c r="BP40" i="72"/>
  <c r="BP39" i="72"/>
  <c r="BP38" i="72"/>
  <c r="BP37" i="72"/>
  <c r="BP36" i="72"/>
  <c r="BP35" i="72"/>
  <c r="BP34" i="72"/>
  <c r="BP33" i="72"/>
  <c r="BP32" i="72"/>
  <c r="BP31" i="72"/>
  <c r="BP30" i="72"/>
  <c r="BP29" i="72"/>
  <c r="BP28" i="72"/>
  <c r="BP27" i="72"/>
  <c r="BP26" i="72"/>
  <c r="BP25" i="72"/>
  <c r="BP24" i="72"/>
  <c r="BP23" i="72"/>
  <c r="BP22" i="72"/>
  <c r="BP21" i="72"/>
  <c r="BP20" i="72"/>
  <c r="BP19" i="72"/>
  <c r="BP18" i="72"/>
  <c r="BP17" i="72"/>
  <c r="BP16" i="72"/>
  <c r="BP15" i="72"/>
  <c r="BP14" i="72"/>
  <c r="BP13" i="72"/>
  <c r="BP12" i="72"/>
  <c r="BP11" i="72"/>
  <c r="BP10" i="72"/>
  <c r="BP9" i="72"/>
  <c r="BP8" i="72"/>
  <c r="BP7" i="72"/>
  <c r="BP6" i="72"/>
  <c r="AG42" i="72"/>
  <c r="AG41" i="72"/>
  <c r="AG40" i="72"/>
  <c r="AG39" i="72"/>
  <c r="AG38" i="72"/>
  <c r="AG37" i="72"/>
  <c r="AG36" i="72"/>
  <c r="AG35" i="72"/>
  <c r="AG34" i="72"/>
  <c r="AG33" i="72"/>
  <c r="AG32" i="72"/>
  <c r="AG31" i="72"/>
  <c r="AG30" i="72"/>
  <c r="AG29" i="72"/>
  <c r="AG28" i="72"/>
  <c r="AG27" i="72"/>
  <c r="AG26" i="72"/>
  <c r="AG25" i="72"/>
  <c r="AG24" i="72"/>
  <c r="AG23" i="72"/>
  <c r="AG22" i="72"/>
  <c r="AG21" i="72"/>
  <c r="AG20" i="72"/>
  <c r="AG19" i="72"/>
  <c r="AG18" i="72"/>
  <c r="AG17" i="72"/>
  <c r="AG16" i="72"/>
  <c r="AG15" i="72"/>
  <c r="AG14" i="72"/>
  <c r="AG13" i="72"/>
  <c r="AG12" i="72"/>
  <c r="AG11" i="72"/>
  <c r="AG10" i="72"/>
  <c r="AG9" i="72"/>
  <c r="AG8" i="72"/>
  <c r="AG7" i="72"/>
  <c r="AG6" i="72"/>
  <c r="Z42" i="72"/>
  <c r="Z41" i="72"/>
  <c r="Z40" i="72"/>
  <c r="Z39" i="72"/>
  <c r="Z38" i="72"/>
  <c r="Z37" i="72"/>
  <c r="Z36" i="72"/>
  <c r="Z35" i="72"/>
  <c r="Z34" i="72"/>
  <c r="Z33" i="72"/>
  <c r="Z32" i="72"/>
  <c r="Z31" i="72"/>
  <c r="Z30" i="72"/>
  <c r="Z29" i="72"/>
  <c r="Z28" i="72"/>
  <c r="Z27" i="72"/>
  <c r="Z26" i="72"/>
  <c r="Z25" i="72"/>
  <c r="Z24" i="72"/>
  <c r="Z23" i="72"/>
  <c r="Z22" i="72"/>
  <c r="Z21" i="72"/>
  <c r="Z20" i="72"/>
  <c r="Z19" i="72"/>
  <c r="Z18" i="72"/>
  <c r="Z17" i="72"/>
  <c r="Z16" i="72"/>
  <c r="Z15" i="72"/>
  <c r="Z14" i="72"/>
  <c r="Z13" i="72"/>
  <c r="Z12" i="72"/>
  <c r="Z11" i="72"/>
  <c r="Z10" i="72"/>
  <c r="Z9" i="72"/>
  <c r="Z8" i="72"/>
  <c r="Z7" i="72"/>
  <c r="Z6" i="72"/>
  <c r="S42" i="72"/>
  <c r="S41" i="72"/>
  <c r="S40" i="72"/>
  <c r="S39" i="72"/>
  <c r="S38" i="72"/>
  <c r="S37" i="72"/>
  <c r="S36" i="72"/>
  <c r="S35" i="72"/>
  <c r="S34" i="72"/>
  <c r="S33" i="72"/>
  <c r="S32" i="72"/>
  <c r="S31" i="72"/>
  <c r="S30" i="72"/>
  <c r="S29" i="72"/>
  <c r="S28" i="72"/>
  <c r="S27" i="72"/>
  <c r="S26" i="72"/>
  <c r="S25" i="72"/>
  <c r="S24" i="72"/>
  <c r="S23" i="72"/>
  <c r="S22" i="72"/>
  <c r="S21" i="72"/>
  <c r="S20" i="72"/>
  <c r="S19" i="72"/>
  <c r="S18" i="72"/>
  <c r="S17" i="72"/>
  <c r="S16" i="72"/>
  <c r="S15" i="72"/>
  <c r="S14" i="72"/>
  <c r="S13" i="72"/>
  <c r="S12" i="72"/>
  <c r="S11" i="72"/>
  <c r="S10" i="72"/>
  <c r="S9" i="72"/>
  <c r="S8" i="72"/>
  <c r="S7" i="72"/>
  <c r="S6" i="72"/>
  <c r="L42" i="72"/>
  <c r="L41" i="72"/>
  <c r="L40" i="72"/>
  <c r="L39" i="72"/>
  <c r="L38" i="72"/>
  <c r="L37" i="72"/>
  <c r="L36" i="72"/>
  <c r="L35" i="72"/>
  <c r="L34" i="72"/>
  <c r="L33" i="72"/>
  <c r="L32" i="72"/>
  <c r="L31" i="72"/>
  <c r="L30" i="72"/>
  <c r="L29" i="72"/>
  <c r="L28" i="72"/>
  <c r="L27" i="72"/>
  <c r="L26" i="72"/>
  <c r="L25" i="72"/>
  <c r="L24" i="72"/>
  <c r="L23" i="72"/>
  <c r="L22" i="72"/>
  <c r="L21" i="72"/>
  <c r="L20" i="72"/>
  <c r="L19" i="72"/>
  <c r="L18" i="72"/>
  <c r="L17" i="72"/>
  <c r="L16" i="72"/>
  <c r="L15" i="72"/>
  <c r="L14" i="72"/>
  <c r="L13" i="72"/>
  <c r="L12" i="72"/>
  <c r="L11" i="72"/>
  <c r="L10" i="72"/>
  <c r="L9" i="72"/>
  <c r="L8" i="72"/>
  <c r="L7" i="72"/>
  <c r="L6" i="72"/>
  <c r="E39" i="72"/>
  <c r="E40" i="72"/>
  <c r="E41" i="72"/>
  <c r="E42" i="72"/>
  <c r="E25" i="72"/>
  <c r="E26" i="72"/>
  <c r="E27" i="72"/>
  <c r="E28" i="72"/>
  <c r="E29" i="72"/>
  <c r="E30" i="72"/>
  <c r="E31" i="72"/>
  <c r="E32" i="72"/>
  <c r="E33" i="72"/>
  <c r="E34" i="72"/>
  <c r="E35" i="72"/>
  <c r="E36" i="72"/>
  <c r="E37" i="72"/>
  <c r="E38" i="72"/>
  <c r="E10" i="72"/>
  <c r="E11" i="72"/>
  <c r="E12" i="72"/>
  <c r="E13" i="72"/>
  <c r="E14" i="72"/>
  <c r="E15" i="72"/>
  <c r="E16" i="72"/>
  <c r="E17" i="72"/>
  <c r="E18" i="72"/>
  <c r="E19" i="72"/>
  <c r="E20" i="72"/>
  <c r="E21" i="72"/>
  <c r="E22" i="72"/>
  <c r="E23" i="72"/>
  <c r="E24" i="72"/>
  <c r="E7" i="72"/>
  <c r="E8" i="72"/>
  <c r="E9" i="72"/>
  <c r="E6" i="72"/>
  <c r="CC43" i="72"/>
  <c r="CB43" i="72"/>
  <c r="BO43" i="72"/>
  <c r="BN43" i="72"/>
  <c r="AF43" i="72"/>
  <c r="AE43" i="72"/>
  <c r="Y43" i="72"/>
  <c r="X43" i="72"/>
  <c r="R43" i="72"/>
  <c r="Q43" i="72"/>
  <c r="K43" i="72"/>
  <c r="J43" i="72"/>
  <c r="D43" i="72"/>
  <c r="C43" i="72"/>
  <c r="B40" i="80"/>
  <c r="B33" i="80"/>
  <c r="B32" i="80"/>
  <c r="B31" i="80"/>
  <c r="B30" i="80"/>
  <c r="B28" i="80"/>
  <c r="B26" i="80"/>
  <c r="B11" i="80"/>
  <c r="V3" i="80"/>
  <c r="N3" i="80"/>
  <c r="J3" i="80"/>
  <c r="H3" i="80"/>
  <c r="C3" i="80"/>
  <c r="AG3" i="80"/>
  <c r="Q3" i="80"/>
  <c r="B6" i="80"/>
  <c r="AN3" i="80"/>
  <c r="AJ3" i="80"/>
  <c r="AB3" i="80"/>
  <c r="X3" i="80"/>
  <c r="M3" i="80"/>
  <c r="B5" i="80"/>
  <c r="AA3" i="80"/>
  <c r="W3" i="80"/>
  <c r="S3" i="80"/>
  <c r="P3" i="80"/>
  <c r="O3" i="80"/>
  <c r="K3" i="80"/>
  <c r="G3" i="80"/>
  <c r="F43" i="72"/>
  <c r="G43" i="72"/>
  <c r="H43" i="72"/>
  <c r="I43" i="72"/>
  <c r="M43" i="72"/>
  <c r="N43" i="72"/>
  <c r="O43" i="72"/>
  <c r="P43" i="72"/>
  <c r="T43" i="72"/>
  <c r="U43" i="72"/>
  <c r="V43" i="72"/>
  <c r="W43" i="72"/>
  <c r="AA43" i="72"/>
  <c r="AB43" i="72"/>
  <c r="AC43" i="72"/>
  <c r="AD43" i="72"/>
  <c r="AH43" i="72"/>
  <c r="AI43" i="72"/>
  <c r="AJ43" i="72"/>
  <c r="AK43" i="72"/>
  <c r="BQ43" i="72"/>
  <c r="BR43" i="72"/>
  <c r="BS43" i="72"/>
  <c r="BT43" i="72"/>
  <c r="CE43" i="72"/>
  <c r="CF43" i="72"/>
  <c r="CG43" i="72"/>
  <c r="CH43" i="72"/>
  <c r="X23" i="81"/>
  <c r="X22" i="81"/>
  <c r="X21" i="81"/>
  <c r="X20" i="81"/>
  <c r="V33" i="81"/>
  <c r="V32" i="81"/>
  <c r="V31" i="81"/>
  <c r="V23" i="81"/>
  <c r="V22" i="81"/>
  <c r="V21" i="81"/>
  <c r="V20" i="81"/>
  <c r="N390" i="81"/>
  <c r="N394" i="81" s="1"/>
  <c r="N380" i="81"/>
  <c r="N384" i="81" s="1"/>
  <c r="N370" i="81"/>
  <c r="N374" i="81" s="1"/>
  <c r="N350" i="81"/>
  <c r="N354" i="81" s="1"/>
  <c r="N340" i="81"/>
  <c r="N344" i="81" s="1"/>
  <c r="N330" i="81"/>
  <c r="N334" i="81" s="1"/>
  <c r="N320" i="81"/>
  <c r="N324" i="81" s="1"/>
  <c r="N310" i="81"/>
  <c r="N314" i="81" s="1"/>
  <c r="N300" i="81"/>
  <c r="N304" i="81" s="1"/>
  <c r="N360" i="81"/>
  <c r="N364" i="81" s="1"/>
  <c r="N280" i="81"/>
  <c r="N284" i="81" s="1"/>
  <c r="N270" i="81"/>
  <c r="N274" i="81" s="1"/>
  <c r="N260" i="81"/>
  <c r="N264" i="81" s="1"/>
  <c r="N250" i="81"/>
  <c r="N254" i="81" s="1"/>
  <c r="N240" i="81"/>
  <c r="N244" i="81" s="1"/>
  <c r="N230" i="81"/>
  <c r="N234" i="81" s="1"/>
  <c r="N220" i="81"/>
  <c r="N224" i="81" s="1"/>
  <c r="N210" i="81"/>
  <c r="N214" i="81" s="1"/>
  <c r="N200" i="81"/>
  <c r="N204" i="81" s="1"/>
  <c r="N190" i="81"/>
  <c r="N194" i="81" s="1"/>
  <c r="N180" i="81"/>
  <c r="N184" i="81" s="1"/>
  <c r="N170" i="81"/>
  <c r="N174" i="81" s="1"/>
  <c r="N160" i="81"/>
  <c r="N164" i="81" s="1"/>
  <c r="N150" i="81"/>
  <c r="N154" i="81" s="1"/>
  <c r="N140" i="81"/>
  <c r="N144" i="81" s="1"/>
  <c r="N130" i="81"/>
  <c r="N134" i="81" s="1"/>
  <c r="N120" i="81"/>
  <c r="N124" i="81" s="1"/>
  <c r="N110" i="81"/>
  <c r="N114" i="81" s="1"/>
  <c r="N100" i="81"/>
  <c r="N104" i="81" s="1"/>
  <c r="N70" i="81"/>
  <c r="N74" i="81" s="1"/>
  <c r="N60" i="81"/>
  <c r="N64" i="81" s="1"/>
  <c r="N50" i="81"/>
  <c r="N54" i="81" s="1"/>
  <c r="K13" i="81"/>
  <c r="K12" i="81"/>
  <c r="K11" i="81"/>
  <c r="L13" i="81"/>
  <c r="L12" i="81"/>
  <c r="L11" i="81"/>
  <c r="X393" i="81"/>
  <c r="X392" i="81"/>
  <c r="X391" i="81"/>
  <c r="X383" i="81"/>
  <c r="X382" i="81"/>
  <c r="X381" i="81"/>
  <c r="X373" i="81"/>
  <c r="X372" i="81"/>
  <c r="X353" i="81"/>
  <c r="X352" i="81"/>
  <c r="X351" i="81"/>
  <c r="X343" i="81"/>
  <c r="X341" i="81"/>
  <c r="X333" i="81"/>
  <c r="X332" i="81"/>
  <c r="X323" i="81"/>
  <c r="X322" i="81"/>
  <c r="X321" i="81"/>
  <c r="X313" i="81"/>
  <c r="X312" i="81"/>
  <c r="X311" i="81"/>
  <c r="X303" i="81"/>
  <c r="X302" i="81"/>
  <c r="X301" i="81"/>
  <c r="X293" i="81"/>
  <c r="X292" i="81"/>
  <c r="X363" i="81"/>
  <c r="X361" i="81"/>
  <c r="X283" i="81"/>
  <c r="X282" i="81"/>
  <c r="X273" i="81"/>
  <c r="X272" i="81"/>
  <c r="X271" i="81"/>
  <c r="X263" i="81"/>
  <c r="X262" i="81"/>
  <c r="X261" i="81"/>
  <c r="X253" i="81"/>
  <c r="X252" i="81"/>
  <c r="X251" i="81"/>
  <c r="X243" i="81"/>
  <c r="X242" i="81"/>
  <c r="X241" i="81"/>
  <c r="X233" i="81"/>
  <c r="X232" i="81"/>
  <c r="X231" i="81"/>
  <c r="X223" i="81"/>
  <c r="X222" i="81"/>
  <c r="X221" i="81"/>
  <c r="X213" i="81"/>
  <c r="X212" i="81"/>
  <c r="X203" i="81"/>
  <c r="X202" i="81"/>
  <c r="X201" i="81"/>
  <c r="X193" i="81"/>
  <c r="X192" i="81"/>
  <c r="X191" i="81"/>
  <c r="X183" i="81"/>
  <c r="X182" i="81"/>
  <c r="X181" i="81"/>
  <c r="X173" i="81"/>
  <c r="X172" i="81"/>
  <c r="X171" i="81"/>
  <c r="X163" i="81"/>
  <c r="X162" i="81"/>
  <c r="X161" i="81"/>
  <c r="H9" i="81"/>
  <c r="X153" i="81"/>
  <c r="X152" i="81"/>
  <c r="X151" i="81"/>
  <c r="X143" i="81"/>
  <c r="X142" i="81"/>
  <c r="X141" i="81"/>
  <c r="H133" i="81"/>
  <c r="H134" i="81" s="1"/>
  <c r="H132" i="81"/>
  <c r="H123" i="81"/>
  <c r="H122" i="81"/>
  <c r="X122" i="81" s="1"/>
  <c r="H121" i="81"/>
  <c r="H113" i="81"/>
  <c r="H114" i="81" s="1"/>
  <c r="X112" i="81"/>
  <c r="X111" i="81"/>
  <c r="H103" i="81"/>
  <c r="H104" i="81" s="1"/>
  <c r="X102" i="81"/>
  <c r="X101" i="81"/>
  <c r="H93" i="81"/>
  <c r="H94" i="81" s="1"/>
  <c r="X92" i="81"/>
  <c r="X91" i="81"/>
  <c r="H83" i="81"/>
  <c r="H84" i="81" s="1"/>
  <c r="X82" i="81"/>
  <c r="X81" i="81"/>
  <c r="X72" i="81"/>
  <c r="X71" i="81"/>
  <c r="F393" i="81"/>
  <c r="F392" i="81"/>
  <c r="V392" i="81" s="1"/>
  <c r="F391" i="81"/>
  <c r="V391" i="81" s="1"/>
  <c r="F390" i="81"/>
  <c r="F383" i="81"/>
  <c r="F382" i="81"/>
  <c r="V382" i="81" s="1"/>
  <c r="F381" i="81"/>
  <c r="V381" i="81" s="1"/>
  <c r="F380" i="81"/>
  <c r="F373" i="81"/>
  <c r="F372" i="81"/>
  <c r="V372" i="81" s="1"/>
  <c r="F371" i="81"/>
  <c r="V371" i="81" s="1"/>
  <c r="F370" i="81"/>
  <c r="F353" i="81"/>
  <c r="F352" i="81"/>
  <c r="V352" i="81" s="1"/>
  <c r="F351" i="81"/>
  <c r="V351" i="81" s="1"/>
  <c r="F350" i="81"/>
  <c r="F343" i="81"/>
  <c r="F342" i="81"/>
  <c r="V342" i="81" s="1"/>
  <c r="F341" i="81"/>
  <c r="V341" i="81" s="1"/>
  <c r="F340" i="81"/>
  <c r="F333" i="81"/>
  <c r="F332" i="81"/>
  <c r="V332" i="81" s="1"/>
  <c r="F331" i="81"/>
  <c r="V331" i="81" s="1"/>
  <c r="F330" i="81"/>
  <c r="F323" i="81"/>
  <c r="F322" i="81"/>
  <c r="V322" i="81" s="1"/>
  <c r="F321" i="81"/>
  <c r="F320" i="81"/>
  <c r="F313" i="81"/>
  <c r="F312" i="81"/>
  <c r="V312" i="81" s="1"/>
  <c r="F311" i="81"/>
  <c r="V311" i="81" s="1"/>
  <c r="F310" i="81"/>
  <c r="F303" i="81"/>
  <c r="F302" i="81"/>
  <c r="V302" i="81" s="1"/>
  <c r="F301" i="81"/>
  <c r="V301" i="81" s="1"/>
  <c r="F300" i="81"/>
  <c r="F293" i="81"/>
  <c r="F292" i="81"/>
  <c r="V292" i="81" s="1"/>
  <c r="F291" i="81"/>
  <c r="V291" i="81" s="1"/>
  <c r="F290" i="81"/>
  <c r="F363" i="81"/>
  <c r="F362" i="81"/>
  <c r="V362" i="81" s="1"/>
  <c r="F361" i="81"/>
  <c r="V361" i="81" s="1"/>
  <c r="F360" i="81"/>
  <c r="F283" i="81"/>
  <c r="F282" i="81"/>
  <c r="V282" i="81" s="1"/>
  <c r="F281" i="81"/>
  <c r="V281" i="81" s="1"/>
  <c r="F280" i="81"/>
  <c r="F273" i="81"/>
  <c r="F272" i="81"/>
  <c r="V272" i="81" s="1"/>
  <c r="F271" i="81"/>
  <c r="V271" i="81" s="1"/>
  <c r="F270" i="81"/>
  <c r="F263" i="81"/>
  <c r="F262" i="81"/>
  <c r="V262" i="81" s="1"/>
  <c r="F261" i="81"/>
  <c r="V261" i="81" s="1"/>
  <c r="F260" i="81"/>
  <c r="F253" i="81"/>
  <c r="F252" i="81"/>
  <c r="V252" i="81" s="1"/>
  <c r="F251" i="81"/>
  <c r="V251" i="81" s="1"/>
  <c r="F250" i="81"/>
  <c r="F243" i="81"/>
  <c r="F242" i="81"/>
  <c r="V242" i="81" s="1"/>
  <c r="F241" i="81"/>
  <c r="V241" i="81" s="1"/>
  <c r="F240" i="81"/>
  <c r="F233" i="81"/>
  <c r="F232" i="81"/>
  <c r="V232" i="81" s="1"/>
  <c r="F231" i="81"/>
  <c r="V231" i="81" s="1"/>
  <c r="F230" i="81"/>
  <c r="F223" i="81"/>
  <c r="F222" i="81"/>
  <c r="V222" i="81" s="1"/>
  <c r="F221" i="81"/>
  <c r="V221" i="81" s="1"/>
  <c r="F220" i="81"/>
  <c r="F213" i="81"/>
  <c r="F212" i="81"/>
  <c r="V212" i="81" s="1"/>
  <c r="F211" i="81"/>
  <c r="V211" i="81" s="1"/>
  <c r="F210" i="81"/>
  <c r="F203" i="81"/>
  <c r="F202" i="81"/>
  <c r="V202" i="81" s="1"/>
  <c r="F201" i="81"/>
  <c r="V201" i="81" s="1"/>
  <c r="F200" i="81"/>
  <c r="F193" i="81"/>
  <c r="F192" i="81"/>
  <c r="V192" i="81" s="1"/>
  <c r="F191" i="81"/>
  <c r="V191" i="81" s="1"/>
  <c r="F190" i="81"/>
  <c r="F183" i="81"/>
  <c r="F182" i="81"/>
  <c r="V182" i="81" s="1"/>
  <c r="F181" i="81"/>
  <c r="V181" i="81" s="1"/>
  <c r="F180" i="81"/>
  <c r="F173" i="81"/>
  <c r="F172" i="81"/>
  <c r="V172" i="81" s="1"/>
  <c r="F171" i="81"/>
  <c r="V171" i="81" s="1"/>
  <c r="F170" i="81"/>
  <c r="F163" i="81"/>
  <c r="F162" i="81"/>
  <c r="V162" i="81" s="1"/>
  <c r="F161" i="81"/>
  <c r="V161" i="81" s="1"/>
  <c r="F160" i="81"/>
  <c r="F153" i="81"/>
  <c r="F152" i="81"/>
  <c r="V152" i="81" s="1"/>
  <c r="F151" i="81"/>
  <c r="V151" i="81" s="1"/>
  <c r="F150" i="81"/>
  <c r="F143" i="81"/>
  <c r="F142" i="81"/>
  <c r="V142" i="81" s="1"/>
  <c r="F141" i="81"/>
  <c r="V141" i="81" s="1"/>
  <c r="F140" i="81"/>
  <c r="F133" i="81"/>
  <c r="F132" i="81"/>
  <c r="V132" i="81" s="1"/>
  <c r="F131" i="81"/>
  <c r="V131" i="81" s="1"/>
  <c r="F130" i="81"/>
  <c r="F123" i="81"/>
  <c r="F122" i="81"/>
  <c r="V122" i="81" s="1"/>
  <c r="F121" i="81"/>
  <c r="F113" i="81"/>
  <c r="F112" i="81"/>
  <c r="V112" i="81" s="1"/>
  <c r="F111" i="81"/>
  <c r="V111" i="81" s="1"/>
  <c r="F110" i="81"/>
  <c r="F103" i="81"/>
  <c r="F102" i="81"/>
  <c r="V102" i="81" s="1"/>
  <c r="F101" i="81"/>
  <c r="V101" i="81" s="1"/>
  <c r="F100" i="81"/>
  <c r="F93" i="81"/>
  <c r="F92" i="81"/>
  <c r="V92" i="81" s="1"/>
  <c r="F91" i="81"/>
  <c r="V91" i="81" s="1"/>
  <c r="F90" i="81"/>
  <c r="F83" i="81"/>
  <c r="F82" i="81"/>
  <c r="V82" i="81" s="1"/>
  <c r="F81" i="81"/>
  <c r="V81" i="81" s="1"/>
  <c r="F80" i="81"/>
  <c r="F73" i="81"/>
  <c r="F72" i="81"/>
  <c r="V72" i="81" s="1"/>
  <c r="F71" i="81"/>
  <c r="V71" i="81" s="1"/>
  <c r="F70" i="81"/>
  <c r="F63" i="81"/>
  <c r="F62" i="81"/>
  <c r="V62" i="81" s="1"/>
  <c r="F61" i="81"/>
  <c r="V61" i="81" s="1"/>
  <c r="F60" i="81"/>
  <c r="F53" i="81"/>
  <c r="F52" i="81"/>
  <c r="F51" i="81"/>
  <c r="V51" i="81" s="1"/>
  <c r="F50" i="81"/>
  <c r="F43" i="81"/>
  <c r="F42" i="81"/>
  <c r="V42" i="81" s="1"/>
  <c r="F41" i="81"/>
  <c r="V41" i="81" s="1"/>
  <c r="F40" i="81"/>
  <c r="X63" i="81"/>
  <c r="X62" i="81"/>
  <c r="X61" i="81"/>
  <c r="X53" i="81"/>
  <c r="X52" i="81"/>
  <c r="X51" i="81"/>
  <c r="H43" i="81"/>
  <c r="H44" i="81" s="1"/>
  <c r="H42" i="81"/>
  <c r="X42" i="81" s="1"/>
  <c r="H41" i="81"/>
  <c r="H33" i="81"/>
  <c r="H34" i="81" s="1"/>
  <c r="X31" i="81"/>
  <c r="B32" i="71"/>
  <c r="AH3" i="71"/>
  <c r="AA3" i="71"/>
  <c r="AB3" i="71"/>
  <c r="R3" i="71"/>
  <c r="T3" i="71"/>
  <c r="AL3" i="71"/>
  <c r="B38" i="79"/>
  <c r="L349" i="81" s="1"/>
  <c r="B34" i="79"/>
  <c r="L309" i="81" s="1"/>
  <c r="B30" i="79"/>
  <c r="L279" i="81" s="1"/>
  <c r="B26" i="79"/>
  <c r="L239" i="81" s="1"/>
  <c r="B22" i="79"/>
  <c r="L199" i="81" s="1"/>
  <c r="B18" i="79"/>
  <c r="L159" i="81" s="1"/>
  <c r="B14" i="79"/>
  <c r="L119" i="81" s="1"/>
  <c r="B10" i="79"/>
  <c r="L79" i="81" s="1"/>
  <c r="B6" i="79"/>
  <c r="L39" i="81" s="1"/>
  <c r="B41" i="79"/>
  <c r="L389" i="81" s="1"/>
  <c r="B40" i="79"/>
  <c r="L379" i="81" s="1"/>
  <c r="B39" i="79"/>
  <c r="L369" i="81" s="1"/>
  <c r="B37" i="79"/>
  <c r="L339" i="81" s="1"/>
  <c r="B36" i="79"/>
  <c r="L329" i="81" s="1"/>
  <c r="B35" i="79"/>
  <c r="L319" i="81" s="1"/>
  <c r="B33" i="79"/>
  <c r="L299" i="81" s="1"/>
  <c r="B32" i="79"/>
  <c r="L289" i="81" s="1"/>
  <c r="B31" i="79"/>
  <c r="L359" i="81" s="1"/>
  <c r="B29" i="79"/>
  <c r="L269" i="81" s="1"/>
  <c r="B28" i="79"/>
  <c r="L259" i="81" s="1"/>
  <c r="B27" i="79"/>
  <c r="L249" i="81" s="1"/>
  <c r="B25" i="79"/>
  <c r="L229" i="81" s="1"/>
  <c r="B24" i="79"/>
  <c r="L219" i="81" s="1"/>
  <c r="B23" i="79"/>
  <c r="L209" i="81" s="1"/>
  <c r="B21" i="79"/>
  <c r="L189" i="81" s="1"/>
  <c r="B20" i="79"/>
  <c r="L179" i="81" s="1"/>
  <c r="B19" i="79"/>
  <c r="B17" i="79"/>
  <c r="L149" i="81" s="1"/>
  <c r="B16" i="79"/>
  <c r="L139" i="81" s="1"/>
  <c r="B15" i="79"/>
  <c r="L129" i="81" s="1"/>
  <c r="B13" i="79"/>
  <c r="L109" i="81" s="1"/>
  <c r="B12" i="79"/>
  <c r="L99" i="81" s="1"/>
  <c r="B11" i="79"/>
  <c r="L89" i="81" s="1"/>
  <c r="B9" i="79"/>
  <c r="L69" i="81" s="1"/>
  <c r="B8" i="79"/>
  <c r="L59" i="81" s="1"/>
  <c r="B7" i="79"/>
  <c r="L49" i="81" s="1"/>
  <c r="B5" i="79"/>
  <c r="L29" i="81" s="1"/>
  <c r="B4" i="79"/>
  <c r="L19" i="81" s="1"/>
  <c r="AN3" i="79"/>
  <c r="K389" i="81" s="1"/>
  <c r="AM3" i="79"/>
  <c r="K379" i="81" s="1"/>
  <c r="AL3" i="79"/>
  <c r="K369" i="81" s="1"/>
  <c r="AK3" i="79"/>
  <c r="K349" i="81" s="1"/>
  <c r="AJ3" i="79"/>
  <c r="K339" i="81" s="1"/>
  <c r="AI3" i="79"/>
  <c r="K329" i="81" s="1"/>
  <c r="AH3" i="79"/>
  <c r="K319" i="81" s="1"/>
  <c r="AG3" i="79"/>
  <c r="K309" i="81" s="1"/>
  <c r="AF3" i="79"/>
  <c r="K299" i="81" s="1"/>
  <c r="AE3" i="79"/>
  <c r="K289" i="81" s="1"/>
  <c r="AD3" i="79"/>
  <c r="K359" i="81" s="1"/>
  <c r="AC3" i="79"/>
  <c r="K279" i="81" s="1"/>
  <c r="AB3" i="79"/>
  <c r="K269" i="81" s="1"/>
  <c r="AA3" i="79"/>
  <c r="K259" i="81" s="1"/>
  <c r="Z3" i="79"/>
  <c r="K249" i="81" s="1"/>
  <c r="Y3" i="79"/>
  <c r="K239" i="81" s="1"/>
  <c r="X3" i="79"/>
  <c r="K229" i="81" s="1"/>
  <c r="W3" i="79"/>
  <c r="K219" i="81" s="1"/>
  <c r="V3" i="79"/>
  <c r="K209" i="81" s="1"/>
  <c r="U3" i="79"/>
  <c r="K199" i="81" s="1"/>
  <c r="T3" i="79"/>
  <c r="K189" i="81" s="1"/>
  <c r="S3" i="79"/>
  <c r="K179" i="81" s="1"/>
  <c r="K184" i="81" s="1"/>
  <c r="R3" i="79"/>
  <c r="Q3" i="79"/>
  <c r="K159" i="81" s="1"/>
  <c r="P3" i="79"/>
  <c r="K149" i="81" s="1"/>
  <c r="O3" i="79"/>
  <c r="K139" i="81" s="1"/>
  <c r="M3" i="79"/>
  <c r="K119" i="81" s="1"/>
  <c r="L3" i="79"/>
  <c r="K109" i="81" s="1"/>
  <c r="K3" i="79"/>
  <c r="K99" i="81" s="1"/>
  <c r="J3" i="79"/>
  <c r="K89" i="81" s="1"/>
  <c r="I3" i="79"/>
  <c r="K79" i="81" s="1"/>
  <c r="H3" i="79"/>
  <c r="K69" i="81" s="1"/>
  <c r="G3" i="79"/>
  <c r="K59" i="81" s="1"/>
  <c r="F3" i="79"/>
  <c r="K49" i="81" s="1"/>
  <c r="E3" i="79"/>
  <c r="K39" i="81" s="1"/>
  <c r="D3" i="79"/>
  <c r="K29" i="81" s="1"/>
  <c r="C3" i="79"/>
  <c r="K19" i="81" s="1"/>
  <c r="N3" i="79"/>
  <c r="K129" i="81" s="1"/>
  <c r="AN3" i="78"/>
  <c r="C389" i="81" s="1"/>
  <c r="AM3" i="78"/>
  <c r="C379" i="81" s="1"/>
  <c r="AL3" i="78"/>
  <c r="C369" i="81" s="1"/>
  <c r="AK3" i="78"/>
  <c r="C349" i="81" s="1"/>
  <c r="AJ3" i="78"/>
  <c r="C339" i="81" s="1"/>
  <c r="AI3" i="78"/>
  <c r="C329" i="81" s="1"/>
  <c r="AH3" i="78"/>
  <c r="C319" i="81" s="1"/>
  <c r="AG3" i="78"/>
  <c r="C309" i="81" s="1"/>
  <c r="AF3" i="78"/>
  <c r="C299" i="81" s="1"/>
  <c r="AE3" i="78"/>
  <c r="C289" i="81" s="1"/>
  <c r="AD3" i="78"/>
  <c r="C359" i="81" s="1"/>
  <c r="AC3" i="78"/>
  <c r="C279" i="81" s="1"/>
  <c r="AB3" i="78"/>
  <c r="C269" i="81" s="1"/>
  <c r="AA3" i="78"/>
  <c r="C259" i="81" s="1"/>
  <c r="Z3" i="78"/>
  <c r="C249" i="81" s="1"/>
  <c r="Y3" i="78"/>
  <c r="C239" i="81" s="1"/>
  <c r="X3" i="78"/>
  <c r="C229" i="81" s="1"/>
  <c r="W3" i="78"/>
  <c r="C219" i="81" s="1"/>
  <c r="V3" i="78"/>
  <c r="C209" i="81" s="1"/>
  <c r="U3" i="78"/>
  <c r="C199" i="81" s="1"/>
  <c r="T3" i="78"/>
  <c r="C189" i="81" s="1"/>
  <c r="S3" i="78"/>
  <c r="C179" i="81" s="1"/>
  <c r="R3" i="78"/>
  <c r="Q3" i="78"/>
  <c r="C159" i="81" s="1"/>
  <c r="P3" i="78"/>
  <c r="C149" i="81" s="1"/>
  <c r="O3" i="78"/>
  <c r="C139" i="81" s="1"/>
  <c r="N3" i="78"/>
  <c r="C129" i="81" s="1"/>
  <c r="L3" i="78"/>
  <c r="C109" i="81" s="1"/>
  <c r="K3" i="78"/>
  <c r="C99" i="81" s="1"/>
  <c r="J3" i="78"/>
  <c r="C89" i="81" s="1"/>
  <c r="I3" i="78"/>
  <c r="C79" i="81" s="1"/>
  <c r="H3" i="78"/>
  <c r="C69" i="81" s="1"/>
  <c r="G3" i="78"/>
  <c r="C59" i="81" s="1"/>
  <c r="F3" i="78"/>
  <c r="C49" i="81" s="1"/>
  <c r="E3" i="78"/>
  <c r="C39" i="81" s="1"/>
  <c r="D3" i="78"/>
  <c r="C29" i="81" s="1"/>
  <c r="C3" i="78"/>
  <c r="C19" i="81" s="1"/>
  <c r="C3" i="74"/>
  <c r="K20" i="81" s="1"/>
  <c r="K24" i="81" s="1"/>
  <c r="D3" i="74"/>
  <c r="K30" i="81" s="1"/>
  <c r="E3" i="74"/>
  <c r="K40" i="81" s="1"/>
  <c r="F3" i="74"/>
  <c r="K50" i="81" s="1"/>
  <c r="K54" i="81" s="1"/>
  <c r="G3" i="74"/>
  <c r="K60" i="81" s="1"/>
  <c r="K64" i="81" s="1"/>
  <c r="H3" i="74"/>
  <c r="K70" i="81" s="1"/>
  <c r="K74" i="81" s="1"/>
  <c r="I3" i="74"/>
  <c r="K80" i="81" s="1"/>
  <c r="J3" i="74"/>
  <c r="K90" i="81" s="1"/>
  <c r="K94" i="81" s="1"/>
  <c r="K3" i="74"/>
  <c r="K100" i="81" s="1"/>
  <c r="K104" i="81" s="1"/>
  <c r="L3" i="74"/>
  <c r="K110" i="81" s="1"/>
  <c r="K114" i="81" s="1"/>
  <c r="M3" i="74"/>
  <c r="K120" i="81" s="1"/>
  <c r="N3" i="74"/>
  <c r="K130" i="81" s="1"/>
  <c r="K134" i="81" s="1"/>
  <c r="O3" i="74"/>
  <c r="K140" i="81" s="1"/>
  <c r="P3" i="74"/>
  <c r="K150" i="81" s="1"/>
  <c r="K154" i="81" s="1"/>
  <c r="Q3" i="74"/>
  <c r="K160" i="81"/>
  <c r="K164" i="81" s="1"/>
  <c r="R3" i="74"/>
  <c r="K170" i="81" s="1"/>
  <c r="S3" i="74"/>
  <c r="K180" i="81" s="1"/>
  <c r="T3" i="74"/>
  <c r="K190" i="81" s="1"/>
  <c r="K194" i="81" s="1"/>
  <c r="U3" i="74"/>
  <c r="K200" i="81" s="1"/>
  <c r="K204" i="81" s="1"/>
  <c r="V3" i="74"/>
  <c r="K210" i="81" s="1"/>
  <c r="W3" i="74"/>
  <c r="K220" i="81" s="1"/>
  <c r="X3" i="74"/>
  <c r="K230" i="81" s="1"/>
  <c r="K234" i="81" s="1"/>
  <c r="Y3" i="74"/>
  <c r="K240" i="81" s="1"/>
  <c r="K244" i="81" s="1"/>
  <c r="Z3" i="74"/>
  <c r="K250" i="81" s="1"/>
  <c r="AA3" i="74"/>
  <c r="K260" i="81" s="1"/>
  <c r="AB3" i="74"/>
  <c r="K270" i="81" s="1"/>
  <c r="K274" i="81" s="1"/>
  <c r="AC3" i="74"/>
  <c r="K280" i="81" s="1"/>
  <c r="K284" i="81" s="1"/>
  <c r="AD3" i="74"/>
  <c r="K360" i="81" s="1"/>
  <c r="AE3" i="74"/>
  <c r="K290" i="81" s="1"/>
  <c r="AF3" i="74"/>
  <c r="K300" i="81" s="1"/>
  <c r="K304" i="81" s="1"/>
  <c r="AG3" i="74"/>
  <c r="K310" i="81" s="1"/>
  <c r="K314" i="81" s="1"/>
  <c r="AH3" i="74"/>
  <c r="K320" i="81" s="1"/>
  <c r="AI3" i="74"/>
  <c r="K330" i="81" s="1"/>
  <c r="AJ3" i="74"/>
  <c r="K340" i="81" s="1"/>
  <c r="K344" i="81" s="1"/>
  <c r="AK3" i="74"/>
  <c r="K350" i="81" s="1"/>
  <c r="K354" i="81" s="1"/>
  <c r="AL3" i="74"/>
  <c r="K370" i="81" s="1"/>
  <c r="AM3" i="74"/>
  <c r="K380" i="81" s="1"/>
  <c r="AN3" i="74"/>
  <c r="K390" i="81" s="1"/>
  <c r="K394" i="81" s="1"/>
  <c r="B4" i="74"/>
  <c r="L20" i="81" s="1"/>
  <c r="L24" i="81" s="1"/>
  <c r="B5" i="74"/>
  <c r="L30" i="81" s="1"/>
  <c r="B6" i="74"/>
  <c r="L40" i="81" s="1"/>
  <c r="B7" i="74"/>
  <c r="L50" i="81" s="1"/>
  <c r="L54" i="81" s="1"/>
  <c r="B8" i="74"/>
  <c r="L60" i="81" s="1"/>
  <c r="L64" i="81" s="1"/>
  <c r="B9" i="74"/>
  <c r="L70" i="81" s="1"/>
  <c r="L74" i="81" s="1"/>
  <c r="B10" i="74"/>
  <c r="L80" i="81" s="1"/>
  <c r="B11" i="74"/>
  <c r="L90" i="81" s="1"/>
  <c r="B12" i="74"/>
  <c r="L100" i="81" s="1"/>
  <c r="L104" i="81" s="1"/>
  <c r="B13" i="74"/>
  <c r="L110" i="81" s="1"/>
  <c r="L114" i="81" s="1"/>
  <c r="B14" i="74"/>
  <c r="L120" i="81" s="1"/>
  <c r="L124" i="81" s="1"/>
  <c r="B15" i="74"/>
  <c r="L130" i="81" s="1"/>
  <c r="L134" i="81" s="1"/>
  <c r="B16" i="74"/>
  <c r="L140" i="81" s="1"/>
  <c r="L144" i="81" s="1"/>
  <c r="B17" i="74"/>
  <c r="L150" i="81" s="1"/>
  <c r="B18" i="74"/>
  <c r="L160" i="81" s="1"/>
  <c r="L164" i="81" s="1"/>
  <c r="B19" i="74"/>
  <c r="L170" i="81" s="1"/>
  <c r="B20" i="74"/>
  <c r="L180" i="81" s="1"/>
  <c r="L184" i="81" s="1"/>
  <c r="B21" i="74"/>
  <c r="L190" i="81" s="1"/>
  <c r="B22" i="74"/>
  <c r="L200" i="81" s="1"/>
  <c r="B23" i="74"/>
  <c r="L210" i="81" s="1"/>
  <c r="L214" i="81" s="1"/>
  <c r="B24" i="74"/>
  <c r="L220" i="81" s="1"/>
  <c r="L224" i="81" s="1"/>
  <c r="B25" i="74"/>
  <c r="L230" i="81" s="1"/>
  <c r="L234" i="81" s="1"/>
  <c r="B26" i="74"/>
  <c r="L240" i="81" s="1"/>
  <c r="B27" i="74"/>
  <c r="L250" i="81" s="1"/>
  <c r="B28" i="74"/>
  <c r="L260" i="81" s="1"/>
  <c r="L264" i="81" s="1"/>
  <c r="B29" i="74"/>
  <c r="L270" i="81" s="1"/>
  <c r="L274" i="81" s="1"/>
  <c r="B30" i="74"/>
  <c r="L280" i="81" s="1"/>
  <c r="L284" i="81" s="1"/>
  <c r="B31" i="74"/>
  <c r="L360" i="81" s="1"/>
  <c r="L364" i="81" s="1"/>
  <c r="B32" i="74"/>
  <c r="L290" i="81" s="1"/>
  <c r="L294" i="81" s="1"/>
  <c r="B33" i="74"/>
  <c r="L300" i="81" s="1"/>
  <c r="B34" i="74"/>
  <c r="L310" i="81"/>
  <c r="L314" i="81" s="1"/>
  <c r="B35" i="74"/>
  <c r="L320" i="81" s="1"/>
  <c r="L324" i="81" s="1"/>
  <c r="B36" i="74"/>
  <c r="L330" i="81" s="1"/>
  <c r="L334" i="81" s="1"/>
  <c r="B37" i="74"/>
  <c r="L340" i="81" s="1"/>
  <c r="B38" i="74"/>
  <c r="L350" i="81" s="1"/>
  <c r="B39" i="74"/>
  <c r="L370" i="81" s="1"/>
  <c r="L374" i="81" s="1"/>
  <c r="B40" i="74"/>
  <c r="L380" i="81" s="1"/>
  <c r="L384" i="81" s="1"/>
  <c r="B41" i="74"/>
  <c r="L390" i="81" s="1"/>
  <c r="L394" i="81" s="1"/>
  <c r="C3" i="73"/>
  <c r="C20" i="81" s="1"/>
  <c r="D3" i="73"/>
  <c r="C30" i="81" s="1"/>
  <c r="E3" i="73"/>
  <c r="C40" i="81" s="1"/>
  <c r="F3" i="73"/>
  <c r="C50" i="81" s="1"/>
  <c r="G3" i="73"/>
  <c r="C60" i="81"/>
  <c r="H3" i="73"/>
  <c r="C70" i="81" s="1"/>
  <c r="I3" i="73"/>
  <c r="C80" i="81" s="1"/>
  <c r="J3" i="73"/>
  <c r="C90" i="81" s="1"/>
  <c r="K3" i="73"/>
  <c r="C100" i="81" s="1"/>
  <c r="L3" i="73"/>
  <c r="C110" i="81" s="1"/>
  <c r="M3" i="73"/>
  <c r="C120" i="81" s="1"/>
  <c r="N3" i="73"/>
  <c r="C130" i="81" s="1"/>
  <c r="O3" i="73"/>
  <c r="C140" i="81" s="1"/>
  <c r="P3" i="73"/>
  <c r="C150" i="81" s="1"/>
  <c r="Q3" i="73"/>
  <c r="C160" i="81"/>
  <c r="R3" i="73"/>
  <c r="C170" i="81" s="1"/>
  <c r="S3" i="73"/>
  <c r="C180" i="81" s="1"/>
  <c r="T3" i="73"/>
  <c r="C190" i="81" s="1"/>
  <c r="U3" i="73"/>
  <c r="C200" i="81" s="1"/>
  <c r="V3" i="73"/>
  <c r="C210" i="81" s="1"/>
  <c r="W3" i="73"/>
  <c r="C220" i="81" s="1"/>
  <c r="X3" i="73"/>
  <c r="C230" i="81" s="1"/>
  <c r="Y3" i="73"/>
  <c r="C240" i="81" s="1"/>
  <c r="Z3" i="73"/>
  <c r="C250" i="81" s="1"/>
  <c r="AA3" i="73"/>
  <c r="C260" i="81" s="1"/>
  <c r="AB3" i="73"/>
  <c r="C270" i="81"/>
  <c r="AC3" i="73"/>
  <c r="C280" i="81" s="1"/>
  <c r="AD3" i="73"/>
  <c r="C360" i="81" s="1"/>
  <c r="AE3" i="73"/>
  <c r="C290" i="81" s="1"/>
  <c r="AF3" i="73"/>
  <c r="C300" i="81" s="1"/>
  <c r="AG3" i="73"/>
  <c r="C310" i="81" s="1"/>
  <c r="AH3" i="73"/>
  <c r="C320" i="81" s="1"/>
  <c r="AI3" i="73"/>
  <c r="C330" i="81" s="1"/>
  <c r="AJ3" i="73"/>
  <c r="C340" i="81" s="1"/>
  <c r="AK3" i="73"/>
  <c r="C350" i="81" s="1"/>
  <c r="AL3" i="73"/>
  <c r="C370" i="81" s="1"/>
  <c r="AM3" i="73"/>
  <c r="C380" i="81" s="1"/>
  <c r="AN3" i="73"/>
  <c r="C390" i="81" s="1"/>
  <c r="B4" i="73"/>
  <c r="D20" i="81" s="1"/>
  <c r="B5" i="73"/>
  <c r="D30" i="81" s="1"/>
  <c r="B6" i="73"/>
  <c r="D40" i="81" s="1"/>
  <c r="B7" i="73"/>
  <c r="D50" i="81"/>
  <c r="B8" i="73"/>
  <c r="D60" i="81" s="1"/>
  <c r="B9" i="73"/>
  <c r="D70" i="81" s="1"/>
  <c r="B10" i="73"/>
  <c r="D80" i="81" s="1"/>
  <c r="B11" i="73"/>
  <c r="D90" i="81" s="1"/>
  <c r="B12" i="73"/>
  <c r="D100" i="81" s="1"/>
  <c r="B13" i="73"/>
  <c r="D110" i="81" s="1"/>
  <c r="B14" i="73"/>
  <c r="D120" i="81" s="1"/>
  <c r="B15" i="73"/>
  <c r="D130" i="81" s="1"/>
  <c r="B16" i="73"/>
  <c r="D140" i="81" s="1"/>
  <c r="B17" i="73"/>
  <c r="D150" i="81" s="1"/>
  <c r="B18" i="73"/>
  <c r="D160" i="81" s="1"/>
  <c r="B19" i="73"/>
  <c r="D170" i="81" s="1"/>
  <c r="B20" i="73"/>
  <c r="D180" i="81" s="1"/>
  <c r="B21" i="73"/>
  <c r="D190" i="81" s="1"/>
  <c r="B22" i="73"/>
  <c r="D200" i="81"/>
  <c r="B23" i="73"/>
  <c r="D210" i="81" s="1"/>
  <c r="B24" i="73"/>
  <c r="D220" i="81" s="1"/>
  <c r="B25" i="73"/>
  <c r="D230" i="81" s="1"/>
  <c r="B26" i="73"/>
  <c r="D240" i="81" s="1"/>
  <c r="B27" i="73"/>
  <c r="D250" i="81" s="1"/>
  <c r="B28" i="73"/>
  <c r="D260" i="81" s="1"/>
  <c r="B29" i="73"/>
  <c r="D270" i="81" s="1"/>
  <c r="B30" i="73"/>
  <c r="D280" i="81" s="1"/>
  <c r="B31" i="73"/>
  <c r="D360" i="81" s="1"/>
  <c r="B32" i="73"/>
  <c r="D290" i="81" s="1"/>
  <c r="B33" i="73"/>
  <c r="D300" i="81" s="1"/>
  <c r="B34" i="73"/>
  <c r="D310" i="81" s="1"/>
  <c r="B35" i="73"/>
  <c r="D320" i="81" s="1"/>
  <c r="B36" i="73"/>
  <c r="D330" i="81" s="1"/>
  <c r="B37" i="73"/>
  <c r="D340" i="81"/>
  <c r="B38" i="73"/>
  <c r="D350" i="81" s="1"/>
  <c r="B39" i="73"/>
  <c r="D370" i="81" s="1"/>
  <c r="B40" i="73"/>
  <c r="D380" i="81" s="1"/>
  <c r="B41" i="73"/>
  <c r="D390" i="81" s="1"/>
  <c r="C3" i="68"/>
  <c r="C21" i="81" s="1"/>
  <c r="D3" i="68"/>
  <c r="C31" i="81" s="1"/>
  <c r="S31" i="81" s="1"/>
  <c r="E3" i="68"/>
  <c r="C41" i="81" s="1"/>
  <c r="F3" i="68"/>
  <c r="G3" i="68"/>
  <c r="C61" i="81" s="1"/>
  <c r="S61" i="81" s="1"/>
  <c r="H3" i="68"/>
  <c r="C71" i="81" s="1"/>
  <c r="I3" i="68"/>
  <c r="C81" i="81" s="1"/>
  <c r="S81" i="81" s="1"/>
  <c r="J3" i="68"/>
  <c r="C91" i="81" s="1"/>
  <c r="S91" i="81" s="1"/>
  <c r="K3" i="68"/>
  <c r="C101" i="81" s="1"/>
  <c r="S101" i="81" s="1"/>
  <c r="L3" i="68"/>
  <c r="C111" i="81" s="1"/>
  <c r="S111" i="81" s="1"/>
  <c r="M3" i="68"/>
  <c r="C121" i="81" s="1"/>
  <c r="S121" i="81" s="1"/>
  <c r="N3" i="68"/>
  <c r="C131" i="81" s="1"/>
  <c r="S131" i="81" s="1"/>
  <c r="O3" i="68"/>
  <c r="C141" i="81" s="1"/>
  <c r="P3" i="68"/>
  <c r="C151" i="81" s="1"/>
  <c r="S151" i="81" s="1"/>
  <c r="Q3" i="68"/>
  <c r="C161" i="81" s="1"/>
  <c r="S161" i="81" s="1"/>
  <c r="R3" i="68"/>
  <c r="C171" i="81" s="1"/>
  <c r="S171" i="81" s="1"/>
  <c r="S3" i="68"/>
  <c r="C181" i="81" s="1"/>
  <c r="S181" i="81" s="1"/>
  <c r="T3" i="68"/>
  <c r="C191" i="81" s="1"/>
  <c r="S191" i="81" s="1"/>
  <c r="U3" i="68"/>
  <c r="C201" i="81" s="1"/>
  <c r="V3" i="68"/>
  <c r="C211" i="81" s="1"/>
  <c r="S211" i="81" s="1"/>
  <c r="W3" i="68"/>
  <c r="C221" i="81" s="1"/>
  <c r="S221" i="81" s="1"/>
  <c r="X3" i="68"/>
  <c r="C231" i="81" s="1"/>
  <c r="S231" i="81" s="1"/>
  <c r="Y3" i="68"/>
  <c r="C241" i="81" s="1"/>
  <c r="S241" i="81" s="1"/>
  <c r="Z3" i="68"/>
  <c r="C251" i="81" s="1"/>
  <c r="S251" i="81" s="1"/>
  <c r="AA3" i="68"/>
  <c r="C261" i="81" s="1"/>
  <c r="S261" i="81" s="1"/>
  <c r="AB3" i="68"/>
  <c r="C271" i="81" s="1"/>
  <c r="S271" i="81" s="1"/>
  <c r="AC3" i="68"/>
  <c r="C281" i="81" s="1"/>
  <c r="S281" i="81" s="1"/>
  <c r="AD3" i="68"/>
  <c r="C361" i="81" s="1"/>
  <c r="AE3" i="68"/>
  <c r="C291" i="81" s="1"/>
  <c r="S291" i="81" s="1"/>
  <c r="AF3" i="68"/>
  <c r="C301" i="81" s="1"/>
  <c r="S301" i="81" s="1"/>
  <c r="AG3" i="68"/>
  <c r="C311" i="81" s="1"/>
  <c r="S311" i="81" s="1"/>
  <c r="AH3" i="68"/>
  <c r="C321" i="81" s="1"/>
  <c r="S321" i="81" s="1"/>
  <c r="AI3" i="68"/>
  <c r="C331" i="81" s="1"/>
  <c r="AJ3" i="68"/>
  <c r="C341" i="81" s="1"/>
  <c r="S341" i="81" s="1"/>
  <c r="AK3" i="68"/>
  <c r="C351" i="81" s="1"/>
  <c r="AL3" i="68"/>
  <c r="C371" i="81" s="1"/>
  <c r="S371" i="81" s="1"/>
  <c r="AM3" i="68"/>
  <c r="C381" i="81" s="1"/>
  <c r="AN3" i="68"/>
  <c r="C391" i="81" s="1"/>
  <c r="S391" i="81" s="1"/>
  <c r="B4" i="68"/>
  <c r="D21" i="81" s="1"/>
  <c r="T21" i="81" s="1"/>
  <c r="B5" i="68"/>
  <c r="D31" i="81" s="1"/>
  <c r="T31" i="81" s="1"/>
  <c r="B6" i="68"/>
  <c r="D41" i="81" s="1"/>
  <c r="T41" i="81" s="1"/>
  <c r="B7" i="68"/>
  <c r="D51" i="81" s="1"/>
  <c r="T51" i="81" s="1"/>
  <c r="B8" i="68"/>
  <c r="D61" i="81" s="1"/>
  <c r="B9" i="68"/>
  <c r="D71" i="81" s="1"/>
  <c r="T71" i="81" s="1"/>
  <c r="B10" i="68"/>
  <c r="D81" i="81" s="1"/>
  <c r="T81" i="81" s="1"/>
  <c r="B11" i="68"/>
  <c r="D91" i="81" s="1"/>
  <c r="T91" i="81" s="1"/>
  <c r="B12" i="68"/>
  <c r="D101" i="81"/>
  <c r="T101" i="81" s="1"/>
  <c r="B13" i="68"/>
  <c r="D111" i="81" s="1"/>
  <c r="T111" i="81" s="1"/>
  <c r="B14" i="68"/>
  <c r="D121" i="81" s="1"/>
  <c r="B15" i="68"/>
  <c r="D131" i="81" s="1"/>
  <c r="B16" i="68"/>
  <c r="D141" i="81" s="1"/>
  <c r="B17" i="68"/>
  <c r="D151" i="81" s="1"/>
  <c r="T151" i="81" s="1"/>
  <c r="B18" i="68"/>
  <c r="D161" i="81" s="1"/>
  <c r="T161" i="81" s="1"/>
  <c r="B19" i="68"/>
  <c r="D171" i="81" s="1"/>
  <c r="T171" i="81" s="1"/>
  <c r="B20" i="68"/>
  <c r="D181" i="81" s="1"/>
  <c r="T181" i="81" s="1"/>
  <c r="B21" i="68"/>
  <c r="D191" i="81" s="1"/>
  <c r="B22" i="68"/>
  <c r="D201" i="81" s="1"/>
  <c r="T201" i="81" s="1"/>
  <c r="B23" i="68"/>
  <c r="D211" i="81"/>
  <c r="T211" i="81" s="1"/>
  <c r="B24" i="68"/>
  <c r="D221" i="81" s="1"/>
  <c r="T221" i="81" s="1"/>
  <c r="U221" i="81" s="1"/>
  <c r="B25" i="68"/>
  <c r="D231" i="81" s="1"/>
  <c r="T231" i="81" s="1"/>
  <c r="U231" i="81" s="1"/>
  <c r="B26" i="68"/>
  <c r="D241" i="81" s="1"/>
  <c r="T241" i="81" s="1"/>
  <c r="B27" i="68"/>
  <c r="D251" i="81" s="1"/>
  <c r="B28" i="68"/>
  <c r="D261" i="81" s="1"/>
  <c r="T261" i="81" s="1"/>
  <c r="B29" i="68"/>
  <c r="D271" i="81" s="1"/>
  <c r="T271" i="81" s="1"/>
  <c r="B30" i="68"/>
  <c r="D281" i="81" s="1"/>
  <c r="T281" i="81" s="1"/>
  <c r="B31" i="68"/>
  <c r="D361" i="81" s="1"/>
  <c r="T361" i="81" s="1"/>
  <c r="B32" i="68"/>
  <c r="D291" i="81" s="1"/>
  <c r="T291" i="81" s="1"/>
  <c r="B33" i="68"/>
  <c r="D301" i="81" s="1"/>
  <c r="T301" i="81" s="1"/>
  <c r="B34" i="68"/>
  <c r="D311" i="81"/>
  <c r="B35" i="68"/>
  <c r="D321" i="81" s="1"/>
  <c r="T321" i="81" s="1"/>
  <c r="B36" i="68"/>
  <c r="D331" i="81" s="1"/>
  <c r="T331" i="81" s="1"/>
  <c r="B37" i="68"/>
  <c r="D341" i="81" s="1"/>
  <c r="T341" i="81" s="1"/>
  <c r="B38" i="68"/>
  <c r="D351" i="81" s="1"/>
  <c r="T351" i="81" s="1"/>
  <c r="B39" i="68"/>
  <c r="D371" i="81" s="1"/>
  <c r="T371" i="81" s="1"/>
  <c r="B40" i="68"/>
  <c r="D381" i="81" s="1"/>
  <c r="T381" i="81" s="1"/>
  <c r="B41" i="68"/>
  <c r="D391" i="81" s="1"/>
  <c r="T391" i="81" s="1"/>
  <c r="C3" i="65"/>
  <c r="C22" i="81" s="1"/>
  <c r="D3" i="65"/>
  <c r="C32" i="81" s="1"/>
  <c r="S32" i="81" s="1"/>
  <c r="E3" i="65"/>
  <c r="C42" i="81" s="1"/>
  <c r="S42" i="81" s="1"/>
  <c r="F3" i="65"/>
  <c r="C52" i="81" s="1"/>
  <c r="S52" i="81" s="1"/>
  <c r="G3" i="65"/>
  <c r="C62" i="81" s="1"/>
  <c r="H3" i="65"/>
  <c r="C72" i="81" s="1"/>
  <c r="I3" i="65"/>
  <c r="C82" i="81" s="1"/>
  <c r="S82" i="81" s="1"/>
  <c r="J3" i="65"/>
  <c r="C92" i="81" s="1"/>
  <c r="K3" i="65"/>
  <c r="C102" i="81" s="1"/>
  <c r="S102" i="81" s="1"/>
  <c r="L3" i="65"/>
  <c r="C112" i="81" s="1"/>
  <c r="S112" i="81" s="1"/>
  <c r="M3" i="65"/>
  <c r="C122" i="81" s="1"/>
  <c r="S122" i="81" s="1"/>
  <c r="N3" i="65"/>
  <c r="C132" i="81" s="1"/>
  <c r="O3" i="65"/>
  <c r="C142" i="81" s="1"/>
  <c r="S142" i="81" s="1"/>
  <c r="P3" i="65"/>
  <c r="C152" i="81" s="1"/>
  <c r="S152" i="81" s="1"/>
  <c r="Q3" i="65"/>
  <c r="C162" i="81" s="1"/>
  <c r="S162" i="81" s="1"/>
  <c r="R3" i="65"/>
  <c r="C172" i="81" s="1"/>
  <c r="S172" i="81" s="1"/>
  <c r="S3" i="65"/>
  <c r="C182" i="81" s="1"/>
  <c r="S182" i="81" s="1"/>
  <c r="T3" i="65"/>
  <c r="C192" i="81" s="1"/>
  <c r="S192" i="81" s="1"/>
  <c r="U3" i="65"/>
  <c r="C202" i="81" s="1"/>
  <c r="S202" i="81" s="1"/>
  <c r="V3" i="65"/>
  <c r="C212" i="81" s="1"/>
  <c r="S212" i="81" s="1"/>
  <c r="W3" i="65"/>
  <c r="C222" i="81" s="1"/>
  <c r="S222" i="81" s="1"/>
  <c r="X3" i="65"/>
  <c r="C232" i="81" s="1"/>
  <c r="Y3" i="65"/>
  <c r="C242" i="81" s="1"/>
  <c r="S242" i="81" s="1"/>
  <c r="Z3" i="65"/>
  <c r="C252" i="81" s="1"/>
  <c r="S252" i="81" s="1"/>
  <c r="AA3" i="65"/>
  <c r="C262" i="81" s="1"/>
  <c r="S262" i="81" s="1"/>
  <c r="AB3" i="65"/>
  <c r="C272" i="81" s="1"/>
  <c r="S272" i="81" s="1"/>
  <c r="AC3" i="65"/>
  <c r="C282" i="81" s="1"/>
  <c r="S282" i="81" s="1"/>
  <c r="AD3" i="65"/>
  <c r="C362" i="81" s="1"/>
  <c r="S362" i="81" s="1"/>
  <c r="AE3" i="65"/>
  <c r="C292" i="81" s="1"/>
  <c r="AF3" i="65"/>
  <c r="C302" i="81" s="1"/>
  <c r="S302" i="81" s="1"/>
  <c r="AG3" i="65"/>
  <c r="C312" i="81" s="1"/>
  <c r="AH3" i="65"/>
  <c r="C322" i="81" s="1"/>
  <c r="AI3" i="65"/>
  <c r="C332" i="81" s="1"/>
  <c r="S332" i="81" s="1"/>
  <c r="AJ3" i="65"/>
  <c r="C342" i="81" s="1"/>
  <c r="AK3" i="65"/>
  <c r="C352" i="81" s="1"/>
  <c r="S352" i="81" s="1"/>
  <c r="AL3" i="65"/>
  <c r="C372" i="81" s="1"/>
  <c r="AM3" i="65"/>
  <c r="C382" i="81" s="1"/>
  <c r="S382" i="81" s="1"/>
  <c r="AN3" i="65"/>
  <c r="C392" i="81" s="1"/>
  <c r="S392" i="81" s="1"/>
  <c r="B4" i="65"/>
  <c r="D22" i="81" s="1"/>
  <c r="T22" i="81" s="1"/>
  <c r="B5" i="65"/>
  <c r="D32" i="81" s="1"/>
  <c r="T32" i="81" s="1"/>
  <c r="B6" i="65"/>
  <c r="D42" i="81" s="1"/>
  <c r="B7" i="65"/>
  <c r="D52" i="81" s="1"/>
  <c r="T52" i="81" s="1"/>
  <c r="B8" i="65"/>
  <c r="D62" i="81" s="1"/>
  <c r="T62" i="81" s="1"/>
  <c r="B9" i="65"/>
  <c r="D72" i="81" s="1"/>
  <c r="B10" i="65"/>
  <c r="D82" i="81" s="1"/>
  <c r="T82" i="81" s="1"/>
  <c r="B11" i="65"/>
  <c r="D92" i="81" s="1"/>
  <c r="T92" i="81" s="1"/>
  <c r="B12" i="65"/>
  <c r="D102" i="81" s="1"/>
  <c r="T102" i="81" s="1"/>
  <c r="B13" i="65"/>
  <c r="D112" i="81" s="1"/>
  <c r="B14" i="65"/>
  <c r="D122" i="81" s="1"/>
  <c r="T122" i="81" s="1"/>
  <c r="B15" i="65"/>
  <c r="D132" i="81" s="1"/>
  <c r="T132" i="81" s="1"/>
  <c r="B16" i="65"/>
  <c r="D142" i="81" s="1"/>
  <c r="B17" i="65"/>
  <c r="D152" i="81" s="1"/>
  <c r="T152" i="81" s="1"/>
  <c r="B18" i="65"/>
  <c r="D162" i="81"/>
  <c r="T162" i="81" s="1"/>
  <c r="B19" i="65"/>
  <c r="D172" i="81" s="1"/>
  <c r="T172" i="81" s="1"/>
  <c r="B20" i="65"/>
  <c r="D182" i="81" s="1"/>
  <c r="T182" i="81" s="1"/>
  <c r="B21" i="65"/>
  <c r="D192" i="81" s="1"/>
  <c r="B22" i="65"/>
  <c r="D202" i="81" s="1"/>
  <c r="T202" i="81" s="1"/>
  <c r="B23" i="65"/>
  <c r="D212" i="81" s="1"/>
  <c r="T212" i="81" s="1"/>
  <c r="B24" i="65"/>
  <c r="D222" i="81" s="1"/>
  <c r="T222" i="81" s="1"/>
  <c r="B25" i="65"/>
  <c r="D232" i="81" s="1"/>
  <c r="T232" i="81" s="1"/>
  <c r="B26" i="65"/>
  <c r="D242" i="81" s="1"/>
  <c r="T242" i="81" s="1"/>
  <c r="B27" i="65"/>
  <c r="D252" i="81" s="1"/>
  <c r="T252" i="81" s="1"/>
  <c r="B28" i="65"/>
  <c r="D262" i="81" s="1"/>
  <c r="T262" i="81" s="1"/>
  <c r="B29" i="65"/>
  <c r="D272" i="81" s="1"/>
  <c r="B30" i="65"/>
  <c r="D282" i="81" s="1"/>
  <c r="B31" i="65"/>
  <c r="D362" i="81" s="1"/>
  <c r="B32" i="65"/>
  <c r="D292" i="81" s="1"/>
  <c r="T292" i="81" s="1"/>
  <c r="B33" i="65"/>
  <c r="D302" i="81" s="1"/>
  <c r="T302" i="81" s="1"/>
  <c r="B34" i="65"/>
  <c r="D312" i="81" s="1"/>
  <c r="T312" i="81" s="1"/>
  <c r="B35" i="65"/>
  <c r="D322" i="81" s="1"/>
  <c r="T322" i="81" s="1"/>
  <c r="B36" i="65"/>
  <c r="D332" i="81" s="1"/>
  <c r="B37" i="65"/>
  <c r="D342" i="81" s="1"/>
  <c r="T342" i="81" s="1"/>
  <c r="B38" i="65"/>
  <c r="D352" i="81" s="1"/>
  <c r="B39" i="65"/>
  <c r="D372" i="81" s="1"/>
  <c r="T372" i="81" s="1"/>
  <c r="B40" i="65"/>
  <c r="D382" i="81" s="1"/>
  <c r="T382" i="81" s="1"/>
  <c r="B41" i="65"/>
  <c r="D392" i="81" s="1"/>
  <c r="T392" i="81" s="1"/>
  <c r="C3" i="69"/>
  <c r="C23" i="81" s="1"/>
  <c r="D3" i="69"/>
  <c r="C33" i="81" s="1"/>
  <c r="S33" i="81" s="1"/>
  <c r="E3" i="69"/>
  <c r="C43" i="81" s="1"/>
  <c r="F3" i="69"/>
  <c r="C53" i="81" s="1"/>
  <c r="G3" i="69"/>
  <c r="C63" i="81" s="1"/>
  <c r="H3" i="69"/>
  <c r="C73" i="81" s="1"/>
  <c r="I3" i="69"/>
  <c r="C83" i="81" s="1"/>
  <c r="J3" i="69"/>
  <c r="C93" i="81" s="1"/>
  <c r="K3" i="69"/>
  <c r="C103" i="81" s="1"/>
  <c r="L3" i="69"/>
  <c r="C113" i="81" s="1"/>
  <c r="M3" i="69"/>
  <c r="C123" i="81" s="1"/>
  <c r="N3" i="69"/>
  <c r="C133" i="81" s="1"/>
  <c r="C134" i="81" s="1"/>
  <c r="O3" i="69"/>
  <c r="C143" i="81" s="1"/>
  <c r="P3" i="69"/>
  <c r="C153" i="81" s="1"/>
  <c r="Q3" i="69"/>
  <c r="C163" i="81" s="1"/>
  <c r="R3" i="69"/>
  <c r="C173" i="81" s="1"/>
  <c r="S173" i="81" s="1"/>
  <c r="S3" i="69"/>
  <c r="C183" i="81" s="1"/>
  <c r="S183" i="81" s="1"/>
  <c r="T3" i="69"/>
  <c r="C193" i="81" s="1"/>
  <c r="U3" i="69"/>
  <c r="C203" i="81" s="1"/>
  <c r="C204" i="81" s="1"/>
  <c r="V3" i="69"/>
  <c r="C213" i="81" s="1"/>
  <c r="W3" i="69"/>
  <c r="C223" i="81" s="1"/>
  <c r="X3" i="69"/>
  <c r="C233" i="81" s="1"/>
  <c r="Y3" i="69"/>
  <c r="C243" i="81" s="1"/>
  <c r="Z3" i="69"/>
  <c r="C253" i="81" s="1"/>
  <c r="S253" i="81" s="1"/>
  <c r="AA3" i="69"/>
  <c r="C263" i="81" s="1"/>
  <c r="AB3" i="69"/>
  <c r="C273" i="81" s="1"/>
  <c r="AC3" i="69"/>
  <c r="C283" i="81" s="1"/>
  <c r="AD3" i="69"/>
  <c r="C363" i="81" s="1"/>
  <c r="AE3" i="69"/>
  <c r="C293" i="81" s="1"/>
  <c r="AF3" i="69"/>
  <c r="C303" i="81" s="1"/>
  <c r="AG3" i="69"/>
  <c r="C313" i="81" s="1"/>
  <c r="AH3" i="69"/>
  <c r="C323" i="81" s="1"/>
  <c r="AI3" i="69"/>
  <c r="C333" i="81" s="1"/>
  <c r="AJ3" i="69"/>
  <c r="C343" i="81" s="1"/>
  <c r="AK3" i="69"/>
  <c r="C353" i="81" s="1"/>
  <c r="AL3" i="69"/>
  <c r="C373" i="81" s="1"/>
  <c r="AM3" i="69"/>
  <c r="C383" i="81" s="1"/>
  <c r="AN3" i="69"/>
  <c r="C393" i="81" s="1"/>
  <c r="B4" i="69"/>
  <c r="D23" i="81" s="1"/>
  <c r="B5" i="69"/>
  <c r="D33" i="81" s="1"/>
  <c r="B6" i="69"/>
  <c r="D43" i="81" s="1"/>
  <c r="T43" i="81" s="1"/>
  <c r="B7" i="69"/>
  <c r="D53" i="81" s="1"/>
  <c r="T53" i="81" s="1"/>
  <c r="B8" i="69"/>
  <c r="D63" i="81" s="1"/>
  <c r="B9" i="69"/>
  <c r="D73" i="81"/>
  <c r="T73" i="81" s="1"/>
  <c r="B10" i="69"/>
  <c r="D83" i="81" s="1"/>
  <c r="T83" i="81" s="1"/>
  <c r="B11" i="69"/>
  <c r="D93" i="81" s="1"/>
  <c r="T93" i="81" s="1"/>
  <c r="B12" i="69"/>
  <c r="D103" i="81" s="1"/>
  <c r="T103" i="81" s="1"/>
  <c r="B13" i="69"/>
  <c r="D113" i="81" s="1"/>
  <c r="T113" i="81" s="1"/>
  <c r="B14" i="69"/>
  <c r="D123" i="81" s="1"/>
  <c r="T123" i="81" s="1"/>
  <c r="B15" i="69"/>
  <c r="D133" i="81" s="1"/>
  <c r="T133" i="81" s="1"/>
  <c r="B16" i="69"/>
  <c r="D143" i="81" s="1"/>
  <c r="T143" i="81" s="1"/>
  <c r="B17" i="69"/>
  <c r="D153" i="81" s="1"/>
  <c r="T153" i="81" s="1"/>
  <c r="B18" i="69"/>
  <c r="D163" i="81" s="1"/>
  <c r="B19" i="69"/>
  <c r="D173" i="81" s="1"/>
  <c r="T173" i="81" s="1"/>
  <c r="B20" i="69"/>
  <c r="D183" i="81" s="1"/>
  <c r="B21" i="69"/>
  <c r="D193" i="81" s="1"/>
  <c r="B22" i="69"/>
  <c r="D203" i="81" s="1"/>
  <c r="T203" i="81" s="1"/>
  <c r="B23" i="69"/>
  <c r="D213" i="81" s="1"/>
  <c r="T213" i="81" s="1"/>
  <c r="B24" i="69"/>
  <c r="D223" i="81" s="1"/>
  <c r="B25" i="69"/>
  <c r="D233" i="81" s="1"/>
  <c r="B26" i="69"/>
  <c r="D243" i="81" s="1"/>
  <c r="B27" i="69"/>
  <c r="D253" i="81" s="1"/>
  <c r="T253" i="81" s="1"/>
  <c r="B28" i="69"/>
  <c r="D263" i="81" s="1"/>
  <c r="T263" i="81" s="1"/>
  <c r="B29" i="69"/>
  <c r="D273" i="81" s="1"/>
  <c r="B30" i="69"/>
  <c r="D283" i="81" s="1"/>
  <c r="B31" i="69"/>
  <c r="D363" i="81" s="1"/>
  <c r="T363" i="81" s="1"/>
  <c r="B32" i="69"/>
  <c r="D293" i="81" s="1"/>
  <c r="B33" i="69"/>
  <c r="D303" i="81"/>
  <c r="T303" i="81" s="1"/>
  <c r="B34" i="69"/>
  <c r="D313" i="81"/>
  <c r="T313" i="81" s="1"/>
  <c r="B35" i="69"/>
  <c r="D323" i="81"/>
  <c r="T323" i="81" s="1"/>
  <c r="B36" i="69"/>
  <c r="D333" i="81"/>
  <c r="T333" i="81" s="1"/>
  <c r="B37" i="69"/>
  <c r="D343" i="81"/>
  <c r="T343" i="81" s="1"/>
  <c r="B38" i="69"/>
  <c r="D353" i="81"/>
  <c r="T353" i="81" s="1"/>
  <c r="B39" i="69"/>
  <c r="D373" i="81"/>
  <c r="T373" i="81" s="1"/>
  <c r="B40" i="69"/>
  <c r="D383" i="81"/>
  <c r="T383" i="81" s="1"/>
  <c r="B41" i="69"/>
  <c r="D393" i="81"/>
  <c r="T393" i="81" s="1"/>
  <c r="M3" i="78"/>
  <c r="C119" i="81" s="1"/>
  <c r="B33" i="78"/>
  <c r="D299" i="81" s="1"/>
  <c r="B40" i="78"/>
  <c r="D379" i="81" s="1"/>
  <c r="B24" i="78"/>
  <c r="D219" i="81" s="1"/>
  <c r="B16" i="78"/>
  <c r="D139" i="81" s="1"/>
  <c r="B39" i="78"/>
  <c r="D369" i="81" s="1"/>
  <c r="B31" i="78"/>
  <c r="D359" i="81" s="1"/>
  <c r="B23" i="78"/>
  <c r="D209" i="81" s="1"/>
  <c r="B15" i="78"/>
  <c r="D129" i="81" s="1"/>
  <c r="B7" i="78"/>
  <c r="D49" i="81" s="1"/>
  <c r="B34" i="78"/>
  <c r="D309" i="81" s="1"/>
  <c r="B26" i="78"/>
  <c r="D239" i="81" s="1"/>
  <c r="B18" i="78"/>
  <c r="D159" i="81" s="1"/>
  <c r="B10" i="78"/>
  <c r="D79" i="81" s="1"/>
  <c r="B41" i="78"/>
  <c r="D389" i="81" s="1"/>
  <c r="B25" i="78"/>
  <c r="D229" i="81" s="1"/>
  <c r="B17" i="78"/>
  <c r="D149" i="81" s="1"/>
  <c r="B9" i="78"/>
  <c r="D69" i="81" s="1"/>
  <c r="T69" i="81" s="1"/>
  <c r="B32" i="78"/>
  <c r="D289" i="81" s="1"/>
  <c r="B8" i="78"/>
  <c r="D59" i="81" s="1"/>
  <c r="B5" i="78"/>
  <c r="D29" i="81" s="1"/>
  <c r="B28" i="78"/>
  <c r="D259" i="81" s="1"/>
  <c r="B20" i="78"/>
  <c r="D179" i="81" s="1"/>
  <c r="B12" i="78"/>
  <c r="D99" i="81" s="1"/>
  <c r="B13" i="78"/>
  <c r="D109" i="81" s="1"/>
  <c r="B35" i="78"/>
  <c r="D319" i="81" s="1"/>
  <c r="B27" i="78"/>
  <c r="D249" i="81" s="1"/>
  <c r="B19" i="78"/>
  <c r="B11" i="78"/>
  <c r="D89" i="81" s="1"/>
  <c r="B38" i="78"/>
  <c r="D349" i="81" s="1"/>
  <c r="B30" i="78"/>
  <c r="D279" i="81" s="1"/>
  <c r="B22" i="78"/>
  <c r="D199" i="81" s="1"/>
  <c r="B14" i="78"/>
  <c r="D119" i="81" s="1"/>
  <c r="B6" i="78"/>
  <c r="D39" i="81" s="1"/>
  <c r="B37" i="78"/>
  <c r="D339" i="81" s="1"/>
  <c r="B29" i="78"/>
  <c r="D269" i="81" s="1"/>
  <c r="B21" i="78"/>
  <c r="D189" i="81" s="1"/>
  <c r="B36" i="78"/>
  <c r="D329" i="81" s="1"/>
  <c r="B4" i="78"/>
  <c r="D19" i="81" s="1"/>
  <c r="J3" i="71"/>
  <c r="N3" i="71"/>
  <c r="I3" i="71"/>
  <c r="X3" i="71"/>
  <c r="V3" i="71"/>
  <c r="AN3" i="71"/>
  <c r="B10" i="80"/>
  <c r="F3" i="71"/>
  <c r="AE3" i="71"/>
  <c r="C3" i="71"/>
  <c r="E3" i="71"/>
  <c r="W3" i="71"/>
  <c r="L3" i="71"/>
  <c r="M3" i="71"/>
  <c r="H3" i="71"/>
  <c r="Z3" i="71"/>
  <c r="K3" i="71"/>
  <c r="AF3" i="71"/>
  <c r="P3" i="71"/>
  <c r="AK3" i="71"/>
  <c r="D3" i="71"/>
  <c r="B33" i="71"/>
  <c r="AJ3" i="71"/>
  <c r="B9" i="71"/>
  <c r="B15" i="71"/>
  <c r="B17" i="71"/>
  <c r="B27" i="71"/>
  <c r="B31" i="71"/>
  <c r="B34" i="71"/>
  <c r="B36" i="71"/>
  <c r="AD3" i="71"/>
  <c r="B39" i="71"/>
  <c r="B41" i="71"/>
  <c r="B5" i="71"/>
  <c r="B8" i="71"/>
  <c r="B10" i="71"/>
  <c r="B12" i="71"/>
  <c r="B18" i="71"/>
  <c r="B20" i="71"/>
  <c r="B30" i="71"/>
  <c r="B4" i="71"/>
  <c r="B40" i="71"/>
  <c r="B23" i="71"/>
  <c r="B21" i="71"/>
  <c r="B25" i="71"/>
  <c r="B6" i="71"/>
  <c r="B14" i="71"/>
  <c r="B16" i="71"/>
  <c r="B28" i="71"/>
  <c r="AC3" i="71"/>
  <c r="B38" i="71"/>
  <c r="B7" i="71"/>
  <c r="B11" i="71"/>
  <c r="B13" i="71"/>
  <c r="B22" i="71"/>
  <c r="B29" i="71"/>
  <c r="B26" i="71"/>
  <c r="B24" i="71"/>
  <c r="B37" i="71"/>
  <c r="B19" i="71"/>
  <c r="AI3" i="71"/>
  <c r="T3" i="80"/>
  <c r="B24" i="80"/>
  <c r="AL3" i="80"/>
  <c r="AM3" i="80"/>
  <c r="B29" i="80"/>
  <c r="AC3" i="80"/>
  <c r="E3" i="80"/>
  <c r="U3" i="80"/>
  <c r="U3" i="71"/>
  <c r="B20" i="80"/>
  <c r="S373" i="81" l="1"/>
  <c r="U373" i="81" s="1"/>
  <c r="C374" i="81"/>
  <c r="S213" i="81"/>
  <c r="C214" i="81"/>
  <c r="C54" i="81"/>
  <c r="C184" i="81"/>
  <c r="D44" i="81"/>
  <c r="D124" i="81"/>
  <c r="D204" i="81"/>
  <c r="D284" i="81"/>
  <c r="D314" i="81"/>
  <c r="T23" i="81"/>
  <c r="D24" i="81"/>
  <c r="C314" i="81"/>
  <c r="S283" i="81"/>
  <c r="C284" i="81"/>
  <c r="S243" i="81"/>
  <c r="C244" i="81"/>
  <c r="S123" i="81"/>
  <c r="C124" i="81"/>
  <c r="L254" i="81"/>
  <c r="L94" i="81"/>
  <c r="K124" i="81"/>
  <c r="K44" i="81"/>
  <c r="F124" i="81"/>
  <c r="V143" i="81"/>
  <c r="F144" i="81"/>
  <c r="F164" i="81"/>
  <c r="F194" i="81"/>
  <c r="F214" i="81"/>
  <c r="F234" i="81"/>
  <c r="F254" i="81"/>
  <c r="F284" i="81"/>
  <c r="F294" i="81"/>
  <c r="F314" i="81"/>
  <c r="F344" i="81"/>
  <c r="F374" i="81"/>
  <c r="F394" i="81"/>
  <c r="X324" i="81"/>
  <c r="C74" i="81"/>
  <c r="D134" i="81"/>
  <c r="D324" i="81"/>
  <c r="T394" i="81"/>
  <c r="T324" i="81"/>
  <c r="T304" i="81"/>
  <c r="S393" i="81"/>
  <c r="C394" i="81"/>
  <c r="C344" i="81"/>
  <c r="S303" i="81"/>
  <c r="C304" i="81"/>
  <c r="S273" i="81"/>
  <c r="C274" i="81"/>
  <c r="S233" i="81"/>
  <c r="C234" i="81"/>
  <c r="S193" i="81"/>
  <c r="C194" i="81"/>
  <c r="S153" i="81"/>
  <c r="U153" i="81" s="1"/>
  <c r="C154" i="81"/>
  <c r="C114" i="81"/>
  <c r="L344" i="81"/>
  <c r="L244" i="81"/>
  <c r="L204" i="81"/>
  <c r="L84" i="81"/>
  <c r="L44" i="81"/>
  <c r="K384" i="81"/>
  <c r="K334" i="81"/>
  <c r="K294" i="81"/>
  <c r="K264" i="81"/>
  <c r="K224" i="81"/>
  <c r="K34" i="81"/>
  <c r="F44" i="81"/>
  <c r="V53" i="81"/>
  <c r="F54" i="81"/>
  <c r="F64" i="81"/>
  <c r="F74" i="81"/>
  <c r="V83" i="81"/>
  <c r="F84" i="81"/>
  <c r="F94" i="81"/>
  <c r="V103" i="81"/>
  <c r="V104" i="81" s="1"/>
  <c r="F104" i="81"/>
  <c r="F114" i="81"/>
  <c r="F184" i="81"/>
  <c r="H124" i="81"/>
  <c r="X204" i="81"/>
  <c r="V24" i="81"/>
  <c r="D64" i="81"/>
  <c r="D104" i="81"/>
  <c r="D144" i="81"/>
  <c r="D184" i="81"/>
  <c r="D224" i="81"/>
  <c r="D264" i="81"/>
  <c r="D294" i="81"/>
  <c r="D334" i="81"/>
  <c r="D384" i="81"/>
  <c r="T33" i="81"/>
  <c r="D34" i="81"/>
  <c r="S323" i="81"/>
  <c r="C324" i="81"/>
  <c r="S363" i="81"/>
  <c r="U363" i="81" s="1"/>
  <c r="C364" i="81"/>
  <c r="S93" i="81"/>
  <c r="C94" i="81"/>
  <c r="C24" i="81"/>
  <c r="C384" i="81"/>
  <c r="D84" i="81"/>
  <c r="D244" i="81"/>
  <c r="D354" i="81"/>
  <c r="C354" i="81"/>
  <c r="S163" i="81"/>
  <c r="C164" i="81"/>
  <c r="S83" i="81"/>
  <c r="C84" i="81"/>
  <c r="S43" i="81"/>
  <c r="C44" i="81"/>
  <c r="L354" i="81"/>
  <c r="K84" i="81"/>
  <c r="F134" i="81"/>
  <c r="F154" i="81"/>
  <c r="F174" i="81"/>
  <c r="V203" i="81"/>
  <c r="V204" i="81" s="1"/>
  <c r="F204" i="81"/>
  <c r="F224" i="81"/>
  <c r="F244" i="81"/>
  <c r="F264" i="81"/>
  <c r="F274" i="81"/>
  <c r="F364" i="81"/>
  <c r="F304" i="81"/>
  <c r="F324" i="81"/>
  <c r="V333" i="81"/>
  <c r="F334" i="81"/>
  <c r="F354" i="81"/>
  <c r="F384" i="81"/>
  <c r="X384" i="81"/>
  <c r="X24" i="81"/>
  <c r="C34" i="81"/>
  <c r="D54" i="81"/>
  <c r="T88" i="81"/>
  <c r="T94" i="81" s="1"/>
  <c r="D94" i="81"/>
  <c r="D214" i="81"/>
  <c r="D254" i="81"/>
  <c r="D364" i="81"/>
  <c r="D374" i="81"/>
  <c r="T74" i="81"/>
  <c r="S333" i="81"/>
  <c r="C334" i="81"/>
  <c r="S293" i="81"/>
  <c r="C294" i="81"/>
  <c r="S263" i="81"/>
  <c r="C264" i="81"/>
  <c r="C224" i="81"/>
  <c r="S143" i="81"/>
  <c r="C144" i="81"/>
  <c r="S103" i="81"/>
  <c r="C104" i="81"/>
  <c r="S63" i="81"/>
  <c r="C64" i="81"/>
  <c r="L304" i="81"/>
  <c r="L194" i="81"/>
  <c r="L154" i="81"/>
  <c r="L34" i="81"/>
  <c r="K374" i="81"/>
  <c r="K324" i="81"/>
  <c r="K364" i="81"/>
  <c r="K254" i="81"/>
  <c r="K214" i="81"/>
  <c r="K174" i="81"/>
  <c r="K144" i="81"/>
  <c r="X144" i="81"/>
  <c r="X194" i="81"/>
  <c r="X334" i="81"/>
  <c r="V34" i="81"/>
  <c r="C254" i="81"/>
  <c r="D74" i="81"/>
  <c r="D114" i="81"/>
  <c r="D154" i="81"/>
  <c r="D194" i="81"/>
  <c r="D234" i="81"/>
  <c r="D274" i="81"/>
  <c r="D304" i="81"/>
  <c r="D344" i="81"/>
  <c r="D394" i="81"/>
  <c r="U102" i="81"/>
  <c r="T189" i="81"/>
  <c r="T139" i="81"/>
  <c r="T279" i="81"/>
  <c r="T379" i="81"/>
  <c r="T209" i="81"/>
  <c r="T99" i="81"/>
  <c r="T239" i="81"/>
  <c r="N10" i="81"/>
  <c r="E88" i="81"/>
  <c r="S88" i="81"/>
  <c r="X133" i="81"/>
  <c r="V123" i="81"/>
  <c r="V133" i="81"/>
  <c r="V153" i="81"/>
  <c r="V163" i="81"/>
  <c r="V164" i="81" s="1"/>
  <c r="V173" i="81"/>
  <c r="V183" i="81"/>
  <c r="V193" i="81"/>
  <c r="V194" i="81" s="1"/>
  <c r="V213" i="81"/>
  <c r="V214" i="81" s="1"/>
  <c r="V223" i="81"/>
  <c r="V233" i="81"/>
  <c r="V243" i="81"/>
  <c r="V253" i="81"/>
  <c r="V254" i="81" s="1"/>
  <c r="V263" i="81"/>
  <c r="V273" i="81"/>
  <c r="V283" i="81"/>
  <c r="V363" i="81"/>
  <c r="V364" i="81" s="1"/>
  <c r="V293" i="81"/>
  <c r="V303" i="81"/>
  <c r="V313" i="81"/>
  <c r="V314" i="81" s="1"/>
  <c r="V323" i="81"/>
  <c r="V324" i="81" s="1"/>
  <c r="V343" i="81"/>
  <c r="V353" i="81"/>
  <c r="V373" i="81"/>
  <c r="V383" i="81"/>
  <c r="V393" i="81"/>
  <c r="V73" i="81"/>
  <c r="V93" i="81"/>
  <c r="V113" i="81"/>
  <c r="X123" i="81"/>
  <c r="V63" i="81"/>
  <c r="X43" i="81"/>
  <c r="V43" i="81"/>
  <c r="V44" i="81" s="1"/>
  <c r="X33" i="81"/>
  <c r="T349" i="81"/>
  <c r="X9" i="81"/>
  <c r="S328" i="81"/>
  <c r="S334" i="81" s="1"/>
  <c r="T118" i="81"/>
  <c r="T124" i="81" s="1"/>
  <c r="T128" i="81"/>
  <c r="X113" i="81"/>
  <c r="X114" i="81" s="1"/>
  <c r="X132" i="81"/>
  <c r="T98" i="81"/>
  <c r="T138" i="81"/>
  <c r="T144" i="81" s="1"/>
  <c r="T178" i="81"/>
  <c r="X103" i="81"/>
  <c r="X121" i="81"/>
  <c r="T108" i="81"/>
  <c r="T148" i="81"/>
  <c r="T154" i="81" s="1"/>
  <c r="T199" i="81"/>
  <c r="T339" i="81"/>
  <c r="T249" i="81"/>
  <c r="T289" i="81"/>
  <c r="S190" i="81"/>
  <c r="T78" i="81"/>
  <c r="M39" i="81"/>
  <c r="X73" i="81"/>
  <c r="T48" i="81"/>
  <c r="T54" i="81" s="1"/>
  <c r="M69" i="81"/>
  <c r="T38" i="81"/>
  <c r="T44" i="81" s="1"/>
  <c r="T58" i="81"/>
  <c r="X83" i="81"/>
  <c r="X84" i="81" s="1"/>
  <c r="T89" i="81"/>
  <c r="T19" i="81"/>
  <c r="T389" i="81"/>
  <c r="T309" i="81"/>
  <c r="T359" i="81"/>
  <c r="M59" i="81"/>
  <c r="X41" i="81"/>
  <c r="X93" i="81"/>
  <c r="T68" i="81"/>
  <c r="S18" i="81"/>
  <c r="M29" i="81"/>
  <c r="T269" i="81"/>
  <c r="T59" i="81"/>
  <c r="T219" i="81"/>
  <c r="M129" i="81"/>
  <c r="X32" i="81"/>
  <c r="T319" i="81"/>
  <c r="T119" i="81"/>
  <c r="T109" i="81"/>
  <c r="T114" i="81" s="1"/>
  <c r="T369" i="81"/>
  <c r="T259" i="81"/>
  <c r="T79" i="81"/>
  <c r="M19" i="81"/>
  <c r="M99" i="81"/>
  <c r="M149" i="81"/>
  <c r="T149" i="81"/>
  <c r="T129" i="81"/>
  <c r="T134" i="81" s="1"/>
  <c r="M79" i="81"/>
  <c r="C51" i="81"/>
  <c r="S51" i="81" s="1"/>
  <c r="U51" i="81" s="1"/>
  <c r="E79" i="81"/>
  <c r="S79" i="81"/>
  <c r="S129" i="81"/>
  <c r="E129" i="81"/>
  <c r="E209" i="81"/>
  <c r="S209" i="81"/>
  <c r="E249" i="81"/>
  <c r="S249" i="81"/>
  <c r="S359" i="81"/>
  <c r="E359" i="81"/>
  <c r="S319" i="81"/>
  <c r="E319" i="81"/>
  <c r="S369" i="81"/>
  <c r="E369" i="81"/>
  <c r="M189" i="81"/>
  <c r="M229" i="81"/>
  <c r="M269" i="81"/>
  <c r="M299" i="81"/>
  <c r="M339" i="81"/>
  <c r="M389" i="81"/>
  <c r="X380" i="81"/>
  <c r="S98" i="81"/>
  <c r="S104" i="81" s="1"/>
  <c r="E98" i="81"/>
  <c r="E138" i="81"/>
  <c r="S138" i="81"/>
  <c r="E178" i="81"/>
  <c r="S178" i="81"/>
  <c r="S184" i="81" s="1"/>
  <c r="E218" i="81"/>
  <c r="S218" i="81"/>
  <c r="E258" i="81"/>
  <c r="S258" i="81"/>
  <c r="S264" i="81" s="1"/>
  <c r="S288" i="81"/>
  <c r="E288" i="81"/>
  <c r="E378" i="81"/>
  <c r="S378" i="81"/>
  <c r="T198" i="81"/>
  <c r="T204" i="81" s="1"/>
  <c r="T278" i="81"/>
  <c r="T308" i="81"/>
  <c r="T314" i="81" s="1"/>
  <c r="T348" i="81"/>
  <c r="T354" i="81" s="1"/>
  <c r="S89" i="81"/>
  <c r="E89" i="81"/>
  <c r="E139" i="81"/>
  <c r="S139" i="81"/>
  <c r="E219" i="81"/>
  <c r="S219" i="81"/>
  <c r="S259" i="81"/>
  <c r="E259" i="81"/>
  <c r="S289" i="81"/>
  <c r="E289" i="81"/>
  <c r="E379" i="81"/>
  <c r="S379" i="81"/>
  <c r="M109" i="81"/>
  <c r="M199" i="81"/>
  <c r="M239" i="81"/>
  <c r="M279" i="81"/>
  <c r="M309" i="81"/>
  <c r="M349" i="81"/>
  <c r="T229" i="81"/>
  <c r="X281" i="81"/>
  <c r="X362" i="81"/>
  <c r="E43" i="72"/>
  <c r="Z43" i="72"/>
  <c r="S68" i="81"/>
  <c r="E68" i="81"/>
  <c r="E108" i="81"/>
  <c r="S108" i="81"/>
  <c r="E148" i="81"/>
  <c r="S148" i="81"/>
  <c r="S188" i="81"/>
  <c r="E188" i="81"/>
  <c r="S228" i="81"/>
  <c r="E228" i="81"/>
  <c r="E298" i="81"/>
  <c r="S298" i="81"/>
  <c r="S338" i="81"/>
  <c r="S344" i="81" s="1"/>
  <c r="E338" i="81"/>
  <c r="E388" i="81"/>
  <c r="S388" i="81"/>
  <c r="T208" i="81"/>
  <c r="T214" i="81" s="1"/>
  <c r="T248" i="81"/>
  <c r="T254" i="81" s="1"/>
  <c r="T318" i="81"/>
  <c r="T368" i="81"/>
  <c r="T374" i="81" s="1"/>
  <c r="E19" i="81"/>
  <c r="S19" i="81"/>
  <c r="S99" i="81"/>
  <c r="E99" i="81"/>
  <c r="E189" i="81"/>
  <c r="S189" i="81"/>
  <c r="U189" i="81" s="1"/>
  <c r="E229" i="81"/>
  <c r="S229" i="81"/>
  <c r="S299" i="81"/>
  <c r="E299" i="81"/>
  <c r="E339" i="81"/>
  <c r="S339" i="81"/>
  <c r="E389" i="81"/>
  <c r="S389" i="81"/>
  <c r="M119" i="81"/>
  <c r="M209" i="81"/>
  <c r="M249" i="81"/>
  <c r="M359" i="81"/>
  <c r="M319" i="81"/>
  <c r="M369" i="81"/>
  <c r="X211" i="81"/>
  <c r="X331" i="81"/>
  <c r="X342" i="81"/>
  <c r="BP43" i="72"/>
  <c r="E38" i="81"/>
  <c r="S38" i="81"/>
  <c r="S78" i="81"/>
  <c r="E78" i="81"/>
  <c r="S118" i="81"/>
  <c r="E118" i="81"/>
  <c r="S198" i="81"/>
  <c r="E198" i="81"/>
  <c r="E278" i="81"/>
  <c r="S278" i="81"/>
  <c r="S308" i="81"/>
  <c r="E308" i="81"/>
  <c r="E348" i="81"/>
  <c r="S348" i="81"/>
  <c r="T218" i="81"/>
  <c r="T258" i="81"/>
  <c r="T264" i="81" s="1"/>
  <c r="T288" i="81"/>
  <c r="E328" i="81"/>
  <c r="T328" i="81"/>
  <c r="T378" i="81"/>
  <c r="T384" i="81" s="1"/>
  <c r="S119" i="81"/>
  <c r="E119" i="81"/>
  <c r="E193" i="81"/>
  <c r="E69" i="81"/>
  <c r="S69" i="81"/>
  <c r="U69" i="81" s="1"/>
  <c r="S109" i="81"/>
  <c r="E109" i="81"/>
  <c r="S199" i="81"/>
  <c r="E199" i="81"/>
  <c r="E239" i="81"/>
  <c r="S239" i="81"/>
  <c r="E279" i="81"/>
  <c r="S279" i="81"/>
  <c r="U279" i="81" s="1"/>
  <c r="S309" i="81"/>
  <c r="E309" i="81"/>
  <c r="S349" i="81"/>
  <c r="E349" i="81"/>
  <c r="M89" i="81"/>
  <c r="M139" i="81"/>
  <c r="M219" i="81"/>
  <c r="M259" i="81"/>
  <c r="M289" i="81"/>
  <c r="M379" i="81"/>
  <c r="T299" i="81"/>
  <c r="X291" i="81"/>
  <c r="E48" i="81"/>
  <c r="S48" i="81"/>
  <c r="E128" i="81"/>
  <c r="S128" i="81"/>
  <c r="S134" i="81" s="1"/>
  <c r="S208" i="81"/>
  <c r="E208" i="81"/>
  <c r="S248" i="81"/>
  <c r="E248" i="81"/>
  <c r="E318" i="81"/>
  <c r="S318" i="81"/>
  <c r="T188" i="81"/>
  <c r="T228" i="81"/>
  <c r="T298" i="81"/>
  <c r="T338" i="81"/>
  <c r="T344" i="81" s="1"/>
  <c r="T388" i="81"/>
  <c r="T18" i="81"/>
  <c r="E18" i="81"/>
  <c r="E368" i="81"/>
  <c r="S368" i="81"/>
  <c r="E149" i="81"/>
  <c r="S149" i="81"/>
  <c r="S58" i="81"/>
  <c r="E58" i="81"/>
  <c r="S59" i="81"/>
  <c r="E59" i="81"/>
  <c r="T358" i="81"/>
  <c r="T364" i="81" s="1"/>
  <c r="E358" i="81"/>
  <c r="S358" i="81"/>
  <c r="E329" i="81"/>
  <c r="E269" i="81"/>
  <c r="S269" i="81"/>
  <c r="E179" i="81"/>
  <c r="T179" i="81"/>
  <c r="C169" i="81"/>
  <c r="C174" i="81" s="1"/>
  <c r="D169" i="81"/>
  <c r="D174" i="81" s="1"/>
  <c r="T159" i="81"/>
  <c r="E49" i="81"/>
  <c r="T39" i="81"/>
  <c r="S39" i="81"/>
  <c r="E39" i="81"/>
  <c r="E268" i="81"/>
  <c r="S268" i="81"/>
  <c r="T268" i="81"/>
  <c r="D8" i="81"/>
  <c r="T238" i="81"/>
  <c r="C8" i="81"/>
  <c r="E238" i="81"/>
  <c r="S238" i="81"/>
  <c r="S244" i="81" s="1"/>
  <c r="S329" i="81"/>
  <c r="M329" i="81"/>
  <c r="T329" i="81"/>
  <c r="M179" i="81"/>
  <c r="S179" i="81"/>
  <c r="L169" i="81"/>
  <c r="L174" i="81" s="1"/>
  <c r="K169" i="81"/>
  <c r="M159" i="81"/>
  <c r="S159" i="81"/>
  <c r="T49" i="81"/>
  <c r="M49" i="81"/>
  <c r="S49" i="81"/>
  <c r="F3" i="80"/>
  <c r="S100" i="81"/>
  <c r="S110" i="81"/>
  <c r="T158" i="81"/>
  <c r="V121" i="81"/>
  <c r="M12" i="81"/>
  <c r="M320" i="81"/>
  <c r="M350" i="81"/>
  <c r="M310" i="81"/>
  <c r="M280" i="81"/>
  <c r="M240" i="81"/>
  <c r="M200" i="81"/>
  <c r="M170" i="81"/>
  <c r="M110" i="81"/>
  <c r="M70" i="81"/>
  <c r="V170" i="81"/>
  <c r="M13" i="81"/>
  <c r="M390" i="81"/>
  <c r="M270" i="81"/>
  <c r="M230" i="81"/>
  <c r="M160" i="81"/>
  <c r="M11" i="81"/>
  <c r="M370" i="81"/>
  <c r="M360" i="81"/>
  <c r="M250" i="81"/>
  <c r="M210" i="81"/>
  <c r="M180" i="81"/>
  <c r="M150" i="81"/>
  <c r="M120" i="81"/>
  <c r="M80" i="81"/>
  <c r="M40" i="81"/>
  <c r="M140" i="81"/>
  <c r="M340" i="81"/>
  <c r="M300" i="81"/>
  <c r="M100" i="81"/>
  <c r="M60" i="81"/>
  <c r="M30" i="81"/>
  <c r="M380" i="81"/>
  <c r="M330" i="81"/>
  <c r="M290" i="81"/>
  <c r="M260" i="81"/>
  <c r="M220" i="81"/>
  <c r="M190" i="81"/>
  <c r="M130" i="81"/>
  <c r="M90" i="81"/>
  <c r="M50" i="81"/>
  <c r="M20" i="81"/>
  <c r="S28" i="81"/>
  <c r="S34" i="81" s="1"/>
  <c r="E158" i="81"/>
  <c r="S158" i="81"/>
  <c r="T28" i="81"/>
  <c r="E28" i="81"/>
  <c r="T170" i="81"/>
  <c r="T130" i="81"/>
  <c r="T90" i="81"/>
  <c r="V130" i="81"/>
  <c r="T160" i="81"/>
  <c r="T120" i="81"/>
  <c r="T80" i="81"/>
  <c r="T84" i="81" s="1"/>
  <c r="E140" i="81"/>
  <c r="S29" i="81"/>
  <c r="E352" i="81"/>
  <c r="T240" i="81"/>
  <c r="T110" i="81"/>
  <c r="T70" i="81"/>
  <c r="S260" i="81"/>
  <c r="T140" i="81"/>
  <c r="T100" i="81"/>
  <c r="T104" i="81" s="1"/>
  <c r="T60" i="81"/>
  <c r="U101" i="81"/>
  <c r="S250" i="81"/>
  <c r="U252" i="81"/>
  <c r="U371" i="81"/>
  <c r="B35" i="80"/>
  <c r="B38" i="80"/>
  <c r="B17" i="80"/>
  <c r="B19" i="80"/>
  <c r="B21" i="80"/>
  <c r="B27" i="80"/>
  <c r="B13" i="80"/>
  <c r="B34" i="80"/>
  <c r="B37" i="80"/>
  <c r="S240" i="81"/>
  <c r="Y3" i="80"/>
  <c r="AK3" i="80"/>
  <c r="D3" i="80"/>
  <c r="B7" i="80"/>
  <c r="AF3" i="80"/>
  <c r="S43" i="72"/>
  <c r="B4" i="80"/>
  <c r="S180" i="81"/>
  <c r="R3" i="80"/>
  <c r="Z3" i="80"/>
  <c r="AD3" i="80"/>
  <c r="AH3" i="80"/>
  <c r="AE3" i="80"/>
  <c r="AI3" i="80"/>
  <c r="B8" i="80"/>
  <c r="B16" i="80"/>
  <c r="X70" i="81"/>
  <c r="X110" i="81"/>
  <c r="X150" i="81"/>
  <c r="X154" i="81" s="1"/>
  <c r="E170" i="81"/>
  <c r="V370" i="81"/>
  <c r="T390" i="81"/>
  <c r="T280" i="81"/>
  <c r="T20" i="81"/>
  <c r="E20" i="81"/>
  <c r="X90" i="81"/>
  <c r="X130" i="81"/>
  <c r="X170" i="81"/>
  <c r="X174" i="81" s="1"/>
  <c r="X210" i="81"/>
  <c r="X214" i="81" s="1"/>
  <c r="X360" i="81"/>
  <c r="X364" i="81" s="1"/>
  <c r="X320" i="81"/>
  <c r="V70" i="81"/>
  <c r="V110" i="81"/>
  <c r="E342" i="81"/>
  <c r="E210" i="81"/>
  <c r="S150" i="81"/>
  <c r="E181" i="81"/>
  <c r="E301" i="81"/>
  <c r="E100" i="81"/>
  <c r="E32" i="81"/>
  <c r="E101" i="81"/>
  <c r="E211" i="81"/>
  <c r="E50" i="81"/>
  <c r="S380" i="81"/>
  <c r="S160" i="81"/>
  <c r="X220" i="81"/>
  <c r="X224" i="81" s="1"/>
  <c r="E333" i="81"/>
  <c r="U81" i="81"/>
  <c r="X40" i="81"/>
  <c r="X80" i="81"/>
  <c r="X120" i="81"/>
  <c r="E392" i="81"/>
  <c r="V180" i="81"/>
  <c r="V220" i="81"/>
  <c r="V290" i="81"/>
  <c r="E159" i="81"/>
  <c r="E282" i="81"/>
  <c r="T270" i="81"/>
  <c r="T40" i="81"/>
  <c r="E390" i="81"/>
  <c r="E280" i="81"/>
  <c r="S220" i="81"/>
  <c r="E120" i="81"/>
  <c r="T190" i="81"/>
  <c r="T30" i="81"/>
  <c r="S320" i="81"/>
  <c r="S90" i="81"/>
  <c r="S50" i="81"/>
  <c r="E83" i="81"/>
  <c r="E84" i="81" s="1"/>
  <c r="E253" i="81"/>
  <c r="E163" i="81"/>
  <c r="E123" i="81"/>
  <c r="E340" i="81"/>
  <c r="V40" i="81"/>
  <c r="E52" i="81"/>
  <c r="T163" i="81"/>
  <c r="U83" i="81"/>
  <c r="T300" i="81"/>
  <c r="T220" i="81"/>
  <c r="S200" i="81"/>
  <c r="S80" i="81"/>
  <c r="E30" i="81"/>
  <c r="S140" i="81"/>
  <c r="X190" i="81"/>
  <c r="X230" i="81"/>
  <c r="X234" i="81" s="1"/>
  <c r="X270" i="81"/>
  <c r="X274" i="81" s="1"/>
  <c r="X370" i="81"/>
  <c r="E321" i="81"/>
  <c r="S210" i="81"/>
  <c r="E93" i="81"/>
  <c r="E362" i="81"/>
  <c r="U52" i="81"/>
  <c r="V380" i="81"/>
  <c r="E90" i="81"/>
  <c r="E131" i="81"/>
  <c r="E380" i="81"/>
  <c r="T290" i="81"/>
  <c r="S300" i="81"/>
  <c r="K10" i="81"/>
  <c r="V200" i="81"/>
  <c r="V280" i="81"/>
  <c r="E262" i="81"/>
  <c r="E271" i="81"/>
  <c r="E371" i="81"/>
  <c r="T50" i="81"/>
  <c r="E73" i="81"/>
  <c r="U302" i="81"/>
  <c r="U202" i="81"/>
  <c r="T370" i="81"/>
  <c r="E221" i="81"/>
  <c r="E33" i="81"/>
  <c r="U393" i="81"/>
  <c r="X29" i="81"/>
  <c r="V310" i="81"/>
  <c r="E81" i="81"/>
  <c r="E341" i="81"/>
  <c r="E151" i="81"/>
  <c r="E43" i="81"/>
  <c r="S30" i="81"/>
  <c r="U43" i="81"/>
  <c r="U151" i="81"/>
  <c r="U253" i="81"/>
  <c r="E332" i="81"/>
  <c r="U262" i="81"/>
  <c r="S60" i="81"/>
  <c r="V330" i="81"/>
  <c r="E40" i="81"/>
  <c r="E202" i="81"/>
  <c r="T282" i="81"/>
  <c r="U282" i="81" s="1"/>
  <c r="U341" i="81"/>
  <c r="E173" i="81"/>
  <c r="E300" i="81"/>
  <c r="E311" i="81"/>
  <c r="U261" i="81"/>
  <c r="X60" i="81"/>
  <c r="X64" i="81" s="1"/>
  <c r="X100" i="81"/>
  <c r="X140" i="81"/>
  <c r="X160" i="81"/>
  <c r="X240" i="81"/>
  <c r="X244" i="81" s="1"/>
  <c r="X280" i="81"/>
  <c r="X284" i="81" s="1"/>
  <c r="X350" i="81"/>
  <c r="X354" i="81" s="1"/>
  <c r="V190" i="81"/>
  <c r="E31" i="81"/>
  <c r="E291" i="81"/>
  <c r="E91" i="81"/>
  <c r="U392" i="81"/>
  <c r="E220" i="81"/>
  <c r="U271" i="81"/>
  <c r="T131" i="81"/>
  <c r="U131" i="81" s="1"/>
  <c r="V340" i="81"/>
  <c r="E152" i="81"/>
  <c r="E363" i="81"/>
  <c r="E364" i="81" s="1"/>
  <c r="E250" i="81"/>
  <c r="E270" i="81"/>
  <c r="U323" i="81"/>
  <c r="S22" i="81"/>
  <c r="U22" i="81" s="1"/>
  <c r="E22" i="81"/>
  <c r="U91" i="81"/>
  <c r="X260" i="81"/>
  <c r="X264" i="81" s="1"/>
  <c r="E150" i="81"/>
  <c r="T150" i="81"/>
  <c r="S330" i="81"/>
  <c r="E330" i="81"/>
  <c r="X159" i="81"/>
  <c r="X164" i="81" s="1"/>
  <c r="E180" i="81"/>
  <c r="S331" i="81"/>
  <c r="U331" i="81" s="1"/>
  <c r="E331" i="81"/>
  <c r="X371" i="81"/>
  <c r="X374" i="81" s="1"/>
  <c r="L10" i="81"/>
  <c r="E63" i="77" s="1"/>
  <c r="E252" i="81"/>
  <c r="E172" i="81"/>
  <c r="T311" i="81"/>
  <c r="U311" i="81" s="1"/>
  <c r="E102" i="81"/>
  <c r="E343" i="81"/>
  <c r="E153" i="81"/>
  <c r="E263" i="81"/>
  <c r="T330" i="81"/>
  <c r="S120" i="81"/>
  <c r="S73" i="81"/>
  <c r="U73" i="81" s="1"/>
  <c r="E290" i="81"/>
  <c r="S141" i="81"/>
  <c r="E82" i="81"/>
  <c r="V52" i="81"/>
  <c r="F12" i="81"/>
  <c r="V12" i="81" s="1"/>
  <c r="V250" i="81"/>
  <c r="E350" i="81"/>
  <c r="T350" i="81"/>
  <c r="E70" i="81"/>
  <c r="E302" i="81"/>
  <c r="U82" i="81"/>
  <c r="E161" i="81"/>
  <c r="E261" i="81"/>
  <c r="S342" i="81"/>
  <c r="U342" i="81" s="1"/>
  <c r="E393" i="81"/>
  <c r="E373" i="81"/>
  <c r="E273" i="81"/>
  <c r="E274" i="81" s="1"/>
  <c r="T273" i="81"/>
  <c r="S133" i="81"/>
  <c r="U133" i="81" s="1"/>
  <c r="E133" i="81"/>
  <c r="U382" i="81"/>
  <c r="U212" i="81"/>
  <c r="S292" i="81"/>
  <c r="U292" i="81" s="1"/>
  <c r="E292" i="81"/>
  <c r="S71" i="81"/>
  <c r="U71" i="81" s="1"/>
  <c r="E71" i="81"/>
  <c r="S41" i="81"/>
  <c r="U41" i="81" s="1"/>
  <c r="E41" i="81"/>
  <c r="S370" i="81"/>
  <c r="E190" i="81"/>
  <c r="S20" i="81"/>
  <c r="C10" i="81"/>
  <c r="E60" i="77" s="1"/>
  <c r="X180" i="81"/>
  <c r="X184" i="81" s="1"/>
  <c r="U211" i="81"/>
  <c r="E222" i="81"/>
  <c r="E142" i="81"/>
  <c r="E42" i="81"/>
  <c r="U182" i="81"/>
  <c r="U152" i="81"/>
  <c r="E122" i="81"/>
  <c r="U301" i="81"/>
  <c r="U281" i="81"/>
  <c r="T230" i="81"/>
  <c r="S290" i="81"/>
  <c r="S40" i="81"/>
  <c r="V120" i="81"/>
  <c r="U173" i="81"/>
  <c r="S360" i="81"/>
  <c r="E240" i="81"/>
  <c r="E160" i="81"/>
  <c r="T250" i="81"/>
  <c r="T210" i="81"/>
  <c r="S340" i="81"/>
  <c r="S270" i="81"/>
  <c r="V60" i="81"/>
  <c r="X250" i="81"/>
  <c r="X254" i="81" s="1"/>
  <c r="E92" i="81"/>
  <c r="S92" i="81"/>
  <c r="U92" i="81" s="1"/>
  <c r="T42" i="81"/>
  <c r="U42" i="81" s="1"/>
  <c r="T362" i="81"/>
  <c r="U362" i="81" s="1"/>
  <c r="E281" i="81"/>
  <c r="S343" i="81"/>
  <c r="E243" i="81"/>
  <c r="E244" i="81" s="1"/>
  <c r="H13" i="81"/>
  <c r="X13" i="81" s="1"/>
  <c r="E212" i="81"/>
  <c r="U122" i="81"/>
  <c r="E382" i="81"/>
  <c r="E182" i="81"/>
  <c r="E242" i="81"/>
  <c r="U103" i="81"/>
  <c r="E323" i="81"/>
  <c r="U263" i="81"/>
  <c r="E80" i="81"/>
  <c r="U123" i="81"/>
  <c r="E110" i="81"/>
  <c r="S230" i="81"/>
  <c r="E230" i="81"/>
  <c r="S130" i="81"/>
  <c r="E130" i="81"/>
  <c r="V100" i="81"/>
  <c r="V270" i="81"/>
  <c r="X300" i="81"/>
  <c r="X304" i="81" s="1"/>
  <c r="E53" i="81"/>
  <c r="S53" i="81"/>
  <c r="U53" i="81" s="1"/>
  <c r="X200" i="81"/>
  <c r="T142" i="81"/>
  <c r="U142" i="81" s="1"/>
  <c r="T332" i="81"/>
  <c r="U332" i="81" s="1"/>
  <c r="U242" i="81"/>
  <c r="E213" i="81"/>
  <c r="E214" i="81" s="1"/>
  <c r="U222" i="81"/>
  <c r="E162" i="81"/>
  <c r="E303" i="81"/>
  <c r="E103" i="81"/>
  <c r="F11" i="81"/>
  <c r="V11" i="81" s="1"/>
  <c r="S390" i="81"/>
  <c r="X131" i="81"/>
  <c r="U291" i="81"/>
  <c r="U181" i="81"/>
  <c r="U161" i="81"/>
  <c r="U111" i="81"/>
  <c r="U31" i="81"/>
  <c r="T340" i="81"/>
  <c r="T310" i="81"/>
  <c r="E360" i="81"/>
  <c r="E200" i="81"/>
  <c r="V210" i="81"/>
  <c r="V230" i="81"/>
  <c r="V390" i="81"/>
  <c r="H10" i="81"/>
  <c r="X330" i="81"/>
  <c r="U303" i="81"/>
  <c r="S280" i="81"/>
  <c r="V160" i="81"/>
  <c r="X50" i="81"/>
  <c r="X54" i="81" s="1"/>
  <c r="V50" i="81"/>
  <c r="U213" i="81"/>
  <c r="U391" i="81"/>
  <c r="V360" i="81"/>
  <c r="T352" i="81"/>
  <c r="U352" i="81" s="1"/>
  <c r="E241" i="81"/>
  <c r="U321" i="81"/>
  <c r="E111" i="81"/>
  <c r="E231" i="81"/>
  <c r="T243" i="81"/>
  <c r="F10" i="81"/>
  <c r="T360" i="81"/>
  <c r="X310" i="81"/>
  <c r="X314" i="81" s="1"/>
  <c r="X290" i="81"/>
  <c r="X294" i="81" s="1"/>
  <c r="V300" i="81"/>
  <c r="T200" i="81"/>
  <c r="E171" i="81"/>
  <c r="F13" i="81"/>
  <c r="T193" i="81"/>
  <c r="X340" i="81"/>
  <c r="X344" i="81" s="1"/>
  <c r="H11" i="81"/>
  <c r="X11" i="81" s="1"/>
  <c r="U333" i="81"/>
  <c r="U93" i="81"/>
  <c r="U32" i="81"/>
  <c r="E322" i="81"/>
  <c r="S322" i="81"/>
  <c r="U322" i="81" s="1"/>
  <c r="U172" i="81"/>
  <c r="S350" i="81"/>
  <c r="V350" i="81"/>
  <c r="P10" i="81"/>
  <c r="X30" i="81"/>
  <c r="X390" i="81"/>
  <c r="X394" i="81" s="1"/>
  <c r="V150" i="81"/>
  <c r="E391" i="81"/>
  <c r="H12" i="81"/>
  <c r="X12" i="81" s="1"/>
  <c r="E143" i="81"/>
  <c r="U171" i="81"/>
  <c r="V140" i="81"/>
  <c r="V321" i="81"/>
  <c r="V90" i="81"/>
  <c r="V94" i="81" s="1"/>
  <c r="V240" i="81"/>
  <c r="U162" i="81"/>
  <c r="T380" i="81"/>
  <c r="V80" i="81"/>
  <c r="V260" i="81"/>
  <c r="V320" i="81"/>
  <c r="B12" i="80"/>
  <c r="B14" i="80"/>
  <c r="B25" i="80"/>
  <c r="E29" i="81"/>
  <c r="T29" i="81"/>
  <c r="T183" i="81"/>
  <c r="U183" i="81" s="1"/>
  <c r="E183" i="81"/>
  <c r="T63" i="81"/>
  <c r="E63" i="81"/>
  <c r="D13" i="81"/>
  <c r="B61" i="77" s="1"/>
  <c r="E353" i="81"/>
  <c r="S353" i="81"/>
  <c r="U353" i="81" s="1"/>
  <c r="S223" i="81"/>
  <c r="E223" i="81"/>
  <c r="E224" i="81" s="1"/>
  <c r="S23" i="81"/>
  <c r="C13" i="81"/>
  <c r="E23" i="81"/>
  <c r="T192" i="81"/>
  <c r="U192" i="81" s="1"/>
  <c r="E192" i="81"/>
  <c r="T72" i="81"/>
  <c r="D12" i="81"/>
  <c r="C61" i="77" s="1"/>
  <c r="S232" i="81"/>
  <c r="E232" i="81"/>
  <c r="S351" i="81"/>
  <c r="E351" i="81"/>
  <c r="S21" i="81"/>
  <c r="E21" i="81"/>
  <c r="D10" i="81"/>
  <c r="E61" i="77" s="1"/>
  <c r="E260" i="81"/>
  <c r="T260" i="81"/>
  <c r="E233" i="81"/>
  <c r="T233" i="81"/>
  <c r="E383" i="81"/>
  <c r="S383" i="81"/>
  <c r="U383" i="81" s="1"/>
  <c r="S113" i="81"/>
  <c r="E113" i="81"/>
  <c r="S312" i="81"/>
  <c r="U312" i="81" s="1"/>
  <c r="E312" i="81"/>
  <c r="E251" i="81"/>
  <c r="T251" i="81"/>
  <c r="U251" i="81" s="1"/>
  <c r="T191" i="81"/>
  <c r="E191" i="81"/>
  <c r="T121" i="81"/>
  <c r="U121" i="81" s="1"/>
  <c r="E121" i="81"/>
  <c r="E61" i="81"/>
  <c r="T61" i="81"/>
  <c r="U61" i="81" s="1"/>
  <c r="D11" i="81"/>
  <c r="D61" i="77" s="1"/>
  <c r="S201" i="81"/>
  <c r="E201" i="81"/>
  <c r="E283" i="81"/>
  <c r="E284" i="81" s="1"/>
  <c r="T283" i="81"/>
  <c r="T223" i="81"/>
  <c r="T224" i="81" s="1"/>
  <c r="S313" i="81"/>
  <c r="U313" i="81" s="1"/>
  <c r="E313" i="81"/>
  <c r="E314" i="81" s="1"/>
  <c r="T112" i="81"/>
  <c r="U112" i="81" s="1"/>
  <c r="E112" i="81"/>
  <c r="S372" i="81"/>
  <c r="U372" i="81" s="1"/>
  <c r="E372" i="81"/>
  <c r="S132" i="81"/>
  <c r="E132" i="81"/>
  <c r="S72" i="81"/>
  <c r="C12" i="81"/>
  <c r="E72" i="81"/>
  <c r="S381" i="81"/>
  <c r="U381" i="81" s="1"/>
  <c r="E381" i="81"/>
  <c r="E320" i="81"/>
  <c r="T320" i="81"/>
  <c r="E293" i="81"/>
  <c r="T293" i="81"/>
  <c r="S203" i="81"/>
  <c r="U203" i="81" s="1"/>
  <c r="E203" i="81"/>
  <c r="T272" i="81"/>
  <c r="U272" i="81" s="1"/>
  <c r="E272" i="81"/>
  <c r="E141" i="81"/>
  <c r="T141" i="81"/>
  <c r="S361" i="81"/>
  <c r="E361" i="81"/>
  <c r="U241" i="81"/>
  <c r="Q3" i="71"/>
  <c r="U143" i="81"/>
  <c r="S62" i="81"/>
  <c r="E62" i="81"/>
  <c r="E310" i="81"/>
  <c r="S310" i="81"/>
  <c r="S70" i="81"/>
  <c r="T180" i="81"/>
  <c r="E370" i="81"/>
  <c r="S170" i="81"/>
  <c r="E60" i="81"/>
  <c r="G3" i="71"/>
  <c r="AG3" i="71"/>
  <c r="Y3" i="71"/>
  <c r="AM3" i="71"/>
  <c r="S3" i="71"/>
  <c r="O3" i="71"/>
  <c r="B35" i="71"/>
  <c r="AG43" i="72"/>
  <c r="L3" i="80"/>
  <c r="B15" i="80"/>
  <c r="B18" i="80"/>
  <c r="B22" i="80"/>
  <c r="L43" i="72"/>
  <c r="I3" i="80"/>
  <c r="B23" i="80"/>
  <c r="B41" i="80"/>
  <c r="B9" i="80"/>
  <c r="B36" i="80"/>
  <c r="B39" i="80"/>
  <c r="CD43" i="72"/>
  <c r="E324" i="81" l="1"/>
  <c r="E264" i="81"/>
  <c r="S364" i="81"/>
  <c r="S74" i="81"/>
  <c r="S384" i="81"/>
  <c r="X104" i="81"/>
  <c r="V384" i="81"/>
  <c r="X134" i="81"/>
  <c r="T334" i="81"/>
  <c r="U293" i="81"/>
  <c r="T294" i="81"/>
  <c r="E384" i="81"/>
  <c r="E24" i="81"/>
  <c r="E144" i="81"/>
  <c r="E134" i="81"/>
  <c r="U163" i="81"/>
  <c r="T164" i="81"/>
  <c r="S304" i="81"/>
  <c r="X74" i="81"/>
  <c r="T184" i="81"/>
  <c r="X44" i="81"/>
  <c r="V374" i="81"/>
  <c r="V284" i="81"/>
  <c r="V154" i="81"/>
  <c r="U88" i="81"/>
  <c r="S94" i="81"/>
  <c r="T34" i="81"/>
  <c r="T24" i="81"/>
  <c r="E294" i="81"/>
  <c r="E114" i="81"/>
  <c r="U233" i="81"/>
  <c r="T234" i="81"/>
  <c r="U63" i="81"/>
  <c r="T64" i="81"/>
  <c r="U33" i="81"/>
  <c r="U193" i="81"/>
  <c r="T194" i="81"/>
  <c r="E104" i="81"/>
  <c r="E394" i="81"/>
  <c r="E344" i="81"/>
  <c r="E34" i="81"/>
  <c r="E164" i="81"/>
  <c r="E334" i="81"/>
  <c r="S164" i="81"/>
  <c r="S274" i="81"/>
  <c r="S64" i="81"/>
  <c r="S324" i="81"/>
  <c r="S54" i="81"/>
  <c r="U239" i="81"/>
  <c r="E194" i="81"/>
  <c r="S314" i="81"/>
  <c r="S204" i="81"/>
  <c r="S84" i="81"/>
  <c r="U99" i="81"/>
  <c r="S194" i="81"/>
  <c r="S224" i="81"/>
  <c r="S144" i="81"/>
  <c r="V64" i="81"/>
  <c r="V74" i="81"/>
  <c r="V354" i="81"/>
  <c r="V304" i="81"/>
  <c r="V274" i="81"/>
  <c r="V234" i="81"/>
  <c r="V184" i="81"/>
  <c r="V134" i="81"/>
  <c r="V144" i="81"/>
  <c r="U384" i="81"/>
  <c r="E54" i="81"/>
  <c r="S124" i="81"/>
  <c r="S234" i="81"/>
  <c r="V114" i="81"/>
  <c r="E64" i="81"/>
  <c r="E374" i="81"/>
  <c r="E154" i="81"/>
  <c r="E124" i="81"/>
  <c r="S374" i="81"/>
  <c r="S254" i="81"/>
  <c r="S394" i="81"/>
  <c r="S114" i="81"/>
  <c r="E184" i="81"/>
  <c r="V244" i="81"/>
  <c r="E204" i="81"/>
  <c r="U283" i="81"/>
  <c r="U284" i="81" s="1"/>
  <c r="T284" i="81"/>
  <c r="E234" i="81"/>
  <c r="S24" i="81"/>
  <c r="E354" i="81"/>
  <c r="U243" i="81"/>
  <c r="T244" i="81"/>
  <c r="E304" i="81"/>
  <c r="U273" i="81"/>
  <c r="U274" i="81" s="1"/>
  <c r="T274" i="81"/>
  <c r="E44" i="81"/>
  <c r="E74" i="81"/>
  <c r="E94" i="81"/>
  <c r="E254" i="81"/>
  <c r="X94" i="81"/>
  <c r="S214" i="81"/>
  <c r="S354" i="81"/>
  <c r="S284" i="81"/>
  <c r="S44" i="81"/>
  <c r="S154" i="81"/>
  <c r="S294" i="81"/>
  <c r="X34" i="81"/>
  <c r="X124" i="81"/>
  <c r="V394" i="81"/>
  <c r="V344" i="81"/>
  <c r="V294" i="81"/>
  <c r="V264" i="81"/>
  <c r="V224" i="81"/>
  <c r="V174" i="81"/>
  <c r="V124" i="81"/>
  <c r="V334" i="81"/>
  <c r="V84" i="81"/>
  <c r="V54" i="81"/>
  <c r="U379" i="81"/>
  <c r="U139" i="81"/>
  <c r="U209" i="81"/>
  <c r="U214" i="81" s="1"/>
  <c r="V13" i="81"/>
  <c r="M24" i="81"/>
  <c r="C11" i="81"/>
  <c r="D60" i="77" s="1"/>
  <c r="U190" i="81"/>
  <c r="M34" i="81"/>
  <c r="U349" i="81"/>
  <c r="U269" i="81"/>
  <c r="G61" i="77"/>
  <c r="U148" i="81"/>
  <c r="U154" i="81" s="1"/>
  <c r="U128" i="81"/>
  <c r="U134" i="81" s="1"/>
  <c r="U118" i="81"/>
  <c r="U124" i="81" s="1"/>
  <c r="U178" i="81"/>
  <c r="U108" i="81"/>
  <c r="U98" i="81"/>
  <c r="U104" i="81" s="1"/>
  <c r="U328" i="81"/>
  <c r="U334" i="81" s="1"/>
  <c r="U138" i="81"/>
  <c r="U144" i="81" s="1"/>
  <c r="L9" i="81"/>
  <c r="F63" i="77" s="1"/>
  <c r="U259" i="81"/>
  <c r="U199" i="81"/>
  <c r="U339" i="81"/>
  <c r="U289" i="81"/>
  <c r="U249" i="81"/>
  <c r="U319" i="81"/>
  <c r="U19" i="81"/>
  <c r="U389" i="81"/>
  <c r="D9" i="81"/>
  <c r="U309" i="81"/>
  <c r="M44" i="81"/>
  <c r="U48" i="81"/>
  <c r="U54" i="81" s="1"/>
  <c r="U369" i="81"/>
  <c r="U374" i="81" s="1"/>
  <c r="U359" i="81"/>
  <c r="U38" i="81"/>
  <c r="U58" i="81"/>
  <c r="U78" i="81"/>
  <c r="U84" i="81" s="1"/>
  <c r="U68" i="81"/>
  <c r="U89" i="81"/>
  <c r="U94" i="81" s="1"/>
  <c r="U59" i="81"/>
  <c r="M54" i="81"/>
  <c r="C9" i="81"/>
  <c r="F60" i="77" s="1"/>
  <c r="U219" i="81"/>
  <c r="U18" i="81"/>
  <c r="U229" i="81"/>
  <c r="U79" i="81"/>
  <c r="E51" i="81"/>
  <c r="U119" i="81"/>
  <c r="U109" i="81"/>
  <c r="U129" i="81"/>
  <c r="U149" i="81"/>
  <c r="U348" i="81"/>
  <c r="U354" i="81" s="1"/>
  <c r="U299" i="81"/>
  <c r="U388" i="81"/>
  <c r="U394" i="81" s="1"/>
  <c r="U338" i="81"/>
  <c r="U308" i="81"/>
  <c r="U314" i="81" s="1"/>
  <c r="U258" i="81"/>
  <c r="U264" i="81" s="1"/>
  <c r="U208" i="81"/>
  <c r="U278" i="81"/>
  <c r="U198" i="81"/>
  <c r="U188" i="81"/>
  <c r="U378" i="81"/>
  <c r="U288" i="81"/>
  <c r="U179" i="81"/>
  <c r="U318" i="81"/>
  <c r="U324" i="81" s="1"/>
  <c r="U248" i="81"/>
  <c r="U254" i="81" s="1"/>
  <c r="U298" i="81"/>
  <c r="U304" i="81" s="1"/>
  <c r="U228" i="81"/>
  <c r="U218" i="81"/>
  <c r="U368" i="81"/>
  <c r="E8" i="81"/>
  <c r="G60" i="77"/>
  <c r="U358" i="81"/>
  <c r="U364" i="81" s="1"/>
  <c r="E168" i="81"/>
  <c r="E174" i="81" s="1"/>
  <c r="E169" i="81"/>
  <c r="T169" i="81"/>
  <c r="T9" i="81" s="1"/>
  <c r="U39" i="81"/>
  <c r="U44" i="81" s="1"/>
  <c r="U268" i="81"/>
  <c r="U238" i="81"/>
  <c r="U329" i="81"/>
  <c r="S168" i="81"/>
  <c r="M168" i="81"/>
  <c r="K8" i="81"/>
  <c r="M169" i="81"/>
  <c r="S169" i="81"/>
  <c r="K9" i="81"/>
  <c r="T168" i="81"/>
  <c r="L8" i="81"/>
  <c r="M174" i="81"/>
  <c r="U49" i="81"/>
  <c r="U100" i="81"/>
  <c r="U110" i="81"/>
  <c r="U158" i="81"/>
  <c r="U260" i="81"/>
  <c r="M254" i="81"/>
  <c r="M184" i="81"/>
  <c r="M84" i="81"/>
  <c r="M234" i="81"/>
  <c r="M264" i="81"/>
  <c r="M154" i="81"/>
  <c r="M74" i="81"/>
  <c r="M194" i="81"/>
  <c r="M104" i="81"/>
  <c r="M314" i="81"/>
  <c r="M384" i="81"/>
  <c r="M394" i="81"/>
  <c r="M364" i="81"/>
  <c r="M134" i="81"/>
  <c r="M354" i="81"/>
  <c r="M284" i="81"/>
  <c r="M144" i="81"/>
  <c r="M94" i="81"/>
  <c r="M324" i="81"/>
  <c r="M374" i="81"/>
  <c r="M214" i="81"/>
  <c r="E62" i="77"/>
  <c r="M10" i="81"/>
  <c r="M204" i="81"/>
  <c r="M224" i="81"/>
  <c r="M304" i="81"/>
  <c r="M124" i="81"/>
  <c r="M294" i="81"/>
  <c r="M274" i="81"/>
  <c r="M344" i="81"/>
  <c r="M114" i="81"/>
  <c r="M334" i="81"/>
  <c r="M244" i="81"/>
  <c r="M164" i="81"/>
  <c r="M64" i="81"/>
  <c r="U130" i="81"/>
  <c r="U60" i="81"/>
  <c r="U240" i="81"/>
  <c r="U28" i="81"/>
  <c r="U160" i="81"/>
  <c r="U90" i="81"/>
  <c r="U120" i="81"/>
  <c r="U370" i="81"/>
  <c r="U140" i="81"/>
  <c r="U250" i="81"/>
  <c r="U390" i="81"/>
  <c r="U150" i="81"/>
  <c r="U20" i="81"/>
  <c r="U380" i="81"/>
  <c r="U80" i="81"/>
  <c r="U230" i="81"/>
  <c r="U290" i="81"/>
  <c r="U50" i="81"/>
  <c r="U30" i="81"/>
  <c r="U220" i="81"/>
  <c r="U310" i="81"/>
  <c r="U340" i="81"/>
  <c r="U270" i="81"/>
  <c r="U200" i="81"/>
  <c r="U204" i="81" s="1"/>
  <c r="U300" i="81"/>
  <c r="E10" i="81"/>
  <c r="U210" i="81"/>
  <c r="U350" i="81"/>
  <c r="U343" i="81"/>
  <c r="U344" i="81" s="1"/>
  <c r="U330" i="81"/>
  <c r="U159" i="81"/>
  <c r="X10" i="81"/>
  <c r="U40" i="81"/>
  <c r="T11" i="81"/>
  <c r="U280" i="81"/>
  <c r="U72" i="81"/>
  <c r="U320" i="81"/>
  <c r="U360" i="81"/>
  <c r="V10" i="81"/>
  <c r="T10" i="81"/>
  <c r="S12" i="81"/>
  <c r="U170" i="81"/>
  <c r="C60" i="77"/>
  <c r="E12" i="81"/>
  <c r="U23" i="81"/>
  <c r="S13" i="81"/>
  <c r="T13" i="81"/>
  <c r="U180" i="81"/>
  <c r="U141" i="81"/>
  <c r="U132" i="81"/>
  <c r="U201" i="81"/>
  <c r="U191" i="81"/>
  <c r="U21" i="81"/>
  <c r="S11" i="81"/>
  <c r="U351" i="81"/>
  <c r="U232" i="81"/>
  <c r="U62" i="81"/>
  <c r="U29" i="81"/>
  <c r="U70" i="81"/>
  <c r="U74" i="81" s="1"/>
  <c r="S10" i="81"/>
  <c r="U361" i="81"/>
  <c r="U113" i="81"/>
  <c r="T12" i="81"/>
  <c r="B60" i="77"/>
  <c r="E13" i="81"/>
  <c r="U223" i="81"/>
  <c r="U194" i="81" l="1"/>
  <c r="U64" i="81"/>
  <c r="U294" i="81"/>
  <c r="U224" i="81"/>
  <c r="U114" i="81"/>
  <c r="T174" i="81"/>
  <c r="U184" i="81"/>
  <c r="U244" i="81"/>
  <c r="S174" i="81"/>
  <c r="U234" i="81"/>
  <c r="U24" i="81"/>
  <c r="U34" i="81"/>
  <c r="U164" i="81"/>
  <c r="E11" i="81"/>
  <c r="M9" i="81"/>
  <c r="G62" i="77"/>
  <c r="T8" i="81"/>
  <c r="F61" i="77"/>
  <c r="E9" i="81"/>
  <c r="U169" i="81"/>
  <c r="U168" i="81"/>
  <c r="U174" i="81" s="1"/>
  <c r="G63" i="77"/>
  <c r="S9" i="81"/>
  <c r="U9" i="81" s="1"/>
  <c r="M8" i="81"/>
  <c r="F62" i="77"/>
  <c r="S8" i="81"/>
  <c r="U11" i="81"/>
  <c r="U12" i="81"/>
  <c r="U13" i="81"/>
  <c r="U10" i="81"/>
  <c r="U8" i="81" l="1"/>
  <c r="M14" i="81"/>
</calcChain>
</file>

<file path=xl/sharedStrings.xml><?xml version="1.0" encoding="utf-8"?>
<sst xmlns="http://schemas.openxmlformats.org/spreadsheetml/2006/main" count="5409" uniqueCount="242">
  <si>
    <t>Portugal</t>
    <phoneticPr fontId="1"/>
  </si>
  <si>
    <t>Greece</t>
    <phoneticPr fontId="1"/>
  </si>
  <si>
    <t>Spain</t>
    <phoneticPr fontId="1"/>
  </si>
  <si>
    <t>Ireland</t>
    <phoneticPr fontId="1"/>
  </si>
  <si>
    <t>Sweden</t>
    <phoneticPr fontId="1"/>
  </si>
  <si>
    <t>Finland</t>
    <phoneticPr fontId="1"/>
  </si>
  <si>
    <t xml:space="preserve">France </t>
    <phoneticPr fontId="1"/>
  </si>
  <si>
    <t>Italy</t>
    <phoneticPr fontId="1"/>
  </si>
  <si>
    <t>Belgium</t>
    <phoneticPr fontId="1"/>
  </si>
  <si>
    <t>United Kingdom</t>
    <phoneticPr fontId="1"/>
  </si>
  <si>
    <t>Austria</t>
    <phoneticPr fontId="1"/>
  </si>
  <si>
    <t xml:space="preserve">Denmark </t>
    <phoneticPr fontId="1"/>
  </si>
  <si>
    <t>Germany</t>
    <phoneticPr fontId="1"/>
  </si>
  <si>
    <t>Luxembourg</t>
    <phoneticPr fontId="1"/>
  </si>
  <si>
    <t>Poland</t>
    <phoneticPr fontId="1"/>
  </si>
  <si>
    <t>Romania</t>
    <phoneticPr fontId="1"/>
  </si>
  <si>
    <t>Bulgaria</t>
    <phoneticPr fontId="1"/>
  </si>
  <si>
    <t>Hungary</t>
    <phoneticPr fontId="1"/>
  </si>
  <si>
    <t>Slovakia</t>
    <phoneticPr fontId="1"/>
  </si>
  <si>
    <t>Lithuania</t>
    <phoneticPr fontId="1"/>
  </si>
  <si>
    <t>Estonia</t>
    <phoneticPr fontId="1"/>
  </si>
  <si>
    <t>Latvia</t>
    <phoneticPr fontId="1"/>
  </si>
  <si>
    <t>Slovenia</t>
    <phoneticPr fontId="1"/>
  </si>
  <si>
    <t>Ukraine</t>
    <phoneticPr fontId="1"/>
  </si>
  <si>
    <t>Croatia</t>
    <phoneticPr fontId="1"/>
  </si>
  <si>
    <t>Iceland</t>
    <phoneticPr fontId="1"/>
  </si>
  <si>
    <t>Australia</t>
    <phoneticPr fontId="1"/>
  </si>
  <si>
    <t>Norway</t>
    <phoneticPr fontId="1"/>
  </si>
  <si>
    <t>New Zealand</t>
    <phoneticPr fontId="1"/>
  </si>
  <si>
    <t>Japan</t>
    <phoneticPr fontId="1"/>
  </si>
  <si>
    <t>Liechtenstein</t>
    <phoneticPr fontId="1"/>
  </si>
  <si>
    <t>Monaco</t>
    <phoneticPr fontId="1"/>
  </si>
  <si>
    <t>Switzerland</t>
    <phoneticPr fontId="1"/>
  </si>
  <si>
    <t>CDM Registry</t>
    <phoneticPr fontId="1"/>
  </si>
  <si>
    <t>Slovakia</t>
  </si>
  <si>
    <t>Transferred from:
(Subtractions)</t>
  </si>
  <si>
    <t>Monaco</t>
    <phoneticPr fontId="1"/>
  </si>
  <si>
    <t>Others</t>
    <phoneticPr fontId="1"/>
  </si>
  <si>
    <t>Liechtenstein</t>
    <phoneticPr fontId="1"/>
  </si>
  <si>
    <t>Iceland</t>
    <phoneticPr fontId="1"/>
  </si>
  <si>
    <t>Norway</t>
    <phoneticPr fontId="1"/>
  </si>
  <si>
    <t>Switzerland</t>
    <phoneticPr fontId="1"/>
  </si>
  <si>
    <t>New Zealand</t>
    <phoneticPr fontId="1"/>
  </si>
  <si>
    <t>Australia</t>
    <phoneticPr fontId="1"/>
  </si>
  <si>
    <t>Others</t>
    <phoneticPr fontId="1"/>
  </si>
  <si>
    <t>Japan</t>
    <phoneticPr fontId="1"/>
  </si>
  <si>
    <t>Croatia</t>
    <phoneticPr fontId="1"/>
  </si>
  <si>
    <t>Ukraine</t>
    <phoneticPr fontId="1"/>
  </si>
  <si>
    <t>Slovenia</t>
    <phoneticPr fontId="1"/>
  </si>
  <si>
    <t>Latvia</t>
    <phoneticPr fontId="1"/>
  </si>
  <si>
    <t>Estonia</t>
    <phoneticPr fontId="1"/>
  </si>
  <si>
    <t>Lithuania</t>
    <phoneticPr fontId="1"/>
  </si>
  <si>
    <t>Slovakia</t>
    <phoneticPr fontId="1"/>
  </si>
  <si>
    <t>Hungary</t>
    <phoneticPr fontId="1"/>
  </si>
  <si>
    <t>Bulgaria</t>
    <phoneticPr fontId="1"/>
  </si>
  <si>
    <t>Romania</t>
    <phoneticPr fontId="1"/>
  </si>
  <si>
    <t>Poland</t>
    <phoneticPr fontId="1"/>
  </si>
  <si>
    <t>Luxembourg</t>
    <phoneticPr fontId="1"/>
  </si>
  <si>
    <t>Ireland</t>
    <phoneticPr fontId="1"/>
  </si>
  <si>
    <t>Portugal</t>
    <phoneticPr fontId="1"/>
  </si>
  <si>
    <t xml:space="preserve">Denmark </t>
    <phoneticPr fontId="1"/>
  </si>
  <si>
    <t>Finland</t>
    <phoneticPr fontId="1"/>
  </si>
  <si>
    <t>Sweden</t>
    <phoneticPr fontId="1"/>
  </si>
  <si>
    <t>Austria</t>
    <phoneticPr fontId="1"/>
  </si>
  <si>
    <t>Greece</t>
    <phoneticPr fontId="1"/>
  </si>
  <si>
    <t>Belgium</t>
    <phoneticPr fontId="1"/>
  </si>
  <si>
    <t>Spain</t>
    <phoneticPr fontId="1"/>
  </si>
  <si>
    <t>Italy</t>
    <phoneticPr fontId="1"/>
  </si>
  <si>
    <t xml:space="preserve">France </t>
    <phoneticPr fontId="1"/>
  </si>
  <si>
    <t>United Kingdom</t>
    <phoneticPr fontId="1"/>
  </si>
  <si>
    <t>Germany</t>
    <phoneticPr fontId="1"/>
  </si>
  <si>
    <t>Article 3.3/3.4 net source</t>
    <phoneticPr fontId="1"/>
  </si>
  <si>
    <t>Cancellation Account</t>
    <phoneticPr fontId="1"/>
  </si>
  <si>
    <t>Retirement Account</t>
    <phoneticPr fontId="1"/>
  </si>
  <si>
    <t>Annex B Parties</t>
    <phoneticPr fontId="1"/>
  </si>
  <si>
    <t>Region</t>
    <phoneticPr fontId="1"/>
  </si>
  <si>
    <t>Voluntary cancellation</t>
    <phoneticPr fontId="1"/>
  </si>
  <si>
    <t>CER-CP2</t>
  </si>
  <si>
    <t>ERU-CP2</t>
  </si>
  <si>
    <t>EU</t>
  </si>
  <si>
    <t>Others non-CP2</t>
  </si>
  <si>
    <t>Number of units carried over by each country from CP1 to CP2</t>
  </si>
  <si>
    <t xml:space="preserve">NB: This table does not represent the net amount of CER units for each country in the period. </t>
  </si>
  <si>
    <t>Transferred to: (Additions)</t>
  </si>
  <si>
    <t>Czech Republic</t>
  </si>
  <si>
    <t>Sheet</t>
    <phoneticPr fontId="2"/>
  </si>
  <si>
    <t>Term</t>
    <phoneticPr fontId="2"/>
  </si>
  <si>
    <t>Explanation</t>
    <phoneticPr fontId="2"/>
  </si>
  <si>
    <t>National registry</t>
    <phoneticPr fontId="2"/>
  </si>
  <si>
    <t>CER 
(Certified Emission Reductions)</t>
    <phoneticPr fontId="2"/>
  </si>
  <si>
    <t>Kyoto units certified and issued by CDM Executive Board for a CDM project implemented in non-Annex I Parties. CERs can be used by Annex B Parties to a meet a part of their emission reduction targets under the Kyoto Protocol.</t>
    <phoneticPr fontId="2"/>
  </si>
  <si>
    <t>ERU
(Emission Reduction Units)</t>
    <phoneticPr fontId="2"/>
  </si>
  <si>
    <t>Kyoto units converted from AAU and RMUs held by host Party for a JI project implemented in Annex I Parties. ERUs can be used by Annex B Parties to meet a part of their emission reduction targets under the Kyoto Protocol.</t>
    <phoneticPr fontId="2"/>
  </si>
  <si>
    <t>RMU
(Removal Units)</t>
    <phoneticPr fontId="2"/>
  </si>
  <si>
    <t>Commitment Period Reserve (CPR)</t>
    <phoneticPr fontId="2"/>
  </si>
  <si>
    <t>Holding account</t>
    <phoneticPr fontId="2"/>
  </si>
  <si>
    <t xml:space="preserve">A type of account in a national registry to hold Kyoto units. The government must establish at least one holding account and legal entities authorized by the government could also establish holding accounts in national registries. </t>
    <phoneticPr fontId="2"/>
  </si>
  <si>
    <t>Retirement account</t>
    <phoneticPr fontId="2"/>
  </si>
  <si>
    <t>A type of account in a national registry. An Annex B Party needs to transfer at least the same amount of Kyoto units as its total GHG emissions from 2008-2012 to its retirement account for compliance with its emission target. Kyoto units that have been transferred to a retirement account cannot be transferred again.</t>
    <phoneticPr fontId="2"/>
  </si>
  <si>
    <t>Cancellation account</t>
    <phoneticPr fontId="2"/>
  </si>
  <si>
    <t>CER transfer</t>
    <phoneticPr fontId="2"/>
  </si>
  <si>
    <t>CDM registry</t>
    <phoneticPr fontId="2"/>
  </si>
  <si>
    <t>Disclaimer</t>
  </si>
  <si>
    <t>Terminology</t>
  </si>
  <si>
    <t>Update History</t>
  </si>
  <si>
    <t>Date</t>
  </si>
  <si>
    <t>Feature</t>
  </si>
  <si>
    <t>The total amount of Kyoto units an Annex I Party is required to always maintain in its national registry. CPR is determined each year as either 90% of the Party's assigned amount or 100% of five times its most recently reviewed inventory, whichever is lowest. This is to address the concern that Parties could excessively transfer Kyoto units, and subsequently be unable to meet their own emissions targets.</t>
  </si>
  <si>
    <t>Account_CP2</t>
  </si>
  <si>
    <t>Creation of the draft database from the first set of data released for the years 2013 to 2015.</t>
  </si>
  <si>
    <t>Introduction</t>
  </si>
  <si>
    <t>Data source</t>
  </si>
  <si>
    <t>Version</t>
  </si>
  <si>
    <t>Alexis R. Rocamora
Yuji Mizuno
Akihisa Kuriyama</t>
  </si>
  <si>
    <t>Akihisa Kuriyama
Alexis R. Rocamora
Kazuhisa Koakutsu</t>
  </si>
  <si>
    <t>Other KP Parties</t>
  </si>
  <si>
    <t>Amount of CERs Transferred Among Annex B Parties in 2013</t>
  </si>
  <si>
    <t>Amount of CERs Transferred Among Annex B Parties in 2014</t>
  </si>
  <si>
    <t>Diagonal:</t>
  </si>
  <si>
    <t>Amount of CERs Transferred Among Annex B Parties in 2015</t>
  </si>
  <si>
    <t>Amount of CERs Transferred Among Annex B Parties in 2016</t>
  </si>
  <si>
    <t>Amount of ERUs Transferred Among Annex B Parties in 2016</t>
  </si>
  <si>
    <t>IGES's Kyoto Units Transfer Database (CP2) aims to provide compiled information on issuance, international transfer, retirement, and cancellation of Kyoto units from each Annex I country or among different Annex I countries for the second commitment period of the Kyoto Protocol (CP2). The information is extracted from publicly available sources on national registries from the UNFCCC website and the data includes the latest information available at the time of its update.</t>
  </si>
  <si>
    <t>Addition of summary tables and charts</t>
  </si>
  <si>
    <t xml:space="preserve">Update of the database with the units data for the year 2016 and first upload on the IGES website. </t>
  </si>
  <si>
    <t>Whilst information contained in this database is believed to be true and accurate at the date of going to press, neither the editor nor publisher can accept any legal responsibility or liability for any errors or omissions that may have been made. 
For any queries, please contact ce-info@iges.or.jp 
All copyrights are reserved. The source must be clearly stated when this list is reproduced or transmitted in any form or by any means.</t>
  </si>
  <si>
    <t>EU Registry</t>
  </si>
  <si>
    <t>CDM Registry</t>
  </si>
  <si>
    <t>Russia</t>
  </si>
  <si>
    <t>Netherlands</t>
  </si>
  <si>
    <t xml:space="preserve">Netherlands </t>
  </si>
  <si>
    <t>Transferred from: (Subtractions)</t>
  </si>
  <si>
    <t>Editors</t>
  </si>
  <si>
    <t>Amount of CERs Transferred Among Annex B Parties in 2017</t>
  </si>
  <si>
    <t>TOTAL</t>
  </si>
  <si>
    <r>
      <t xml:space="preserve">Table of Contents </t>
    </r>
    <r>
      <rPr>
        <sz val="14"/>
        <color indexed="9"/>
        <rFont val="Arial"/>
        <family val="2"/>
      </rPr>
      <t>(links to sheets)</t>
    </r>
  </si>
  <si>
    <t>Total CER Transfer</t>
  </si>
  <si>
    <t>Yearly Unit Transfer</t>
  </si>
  <si>
    <t>CER</t>
  </si>
  <si>
    <t>ERU</t>
  </si>
  <si>
    <t>Account CP2</t>
  </si>
  <si>
    <t xml:space="preserve">A national registry is an IT system Annex I Parties are required  to establish as one of the eligibility criteria to participate in the Kyoto mechanisms. The main function of a national registry is to issue, hold, transfer, retire, and cancel Kyoto units (ERUs, CERs, AAUs, RMUs, t-CERs, l-CERs). National registries contain holding accounts in the name of the government or in the name of legal entities authorized by the government to hold and transfer Kyoto units.
Among Annex I Parties, those with emission targets listed in the Kyoto Protocol's Annex B are called Annex B Parties. Governments of the 36 Annex B Parties are implementing national registries, connected with ITL. </t>
  </si>
  <si>
    <t>Kyoto units issued for LULUCF (Land Use, Land-Use Change and Forestry) such as forest management in Annex I Parties. RMUs can be used by Annex B Parties to meet a part of their emission reduction targets under the Kyoto Protocol.
A scope of LULUCF is limited to afforestation,reforestation, forest management, cropland management, grazing land management and revegitation.</t>
  </si>
  <si>
    <t>A type of account in a national registry. Kyoto units transferred to a cancellation account are invalid and  cannot to be transferred again. 
There are following three types of cancellation account. The numbers in "cancellation account" of this Database are the amount of Kyoto units cancelled in a) and c).
a) Cancellation on the basis of direct human-induced land-use change and forestry activities since 1990 under article 3.3 of Kyoto Protocol where such activities result in a net source of greenhouse gas emissions (This emissions can be set off with sink by forest management activities under article 3.4 of Kyoto Protocol up to a certain amount）.
b) Cancellation of AAUs equal to 1.3 times the amount in tonnes of excess emissions in the previous commitment period if an Annex I Party was not in compliance with its commitment.
c) Other cancellation of Kyoto units (ex. cancellation of CERs used for voluntary offsetting)</t>
  </si>
  <si>
    <t xml:space="preserve">A registry established and maintained by CDM Executive Board to issue, hold and transfer CERs. CDM project participants has a holding account in CDM registry, from which CERs issued to their CDM projects will be transferred to a national registry of an Annex I Party. However, CERs cannot be transferred between holding accounts within CDM registry. </t>
  </si>
  <si>
    <t>Guidance sheet (link)</t>
  </si>
  <si>
    <t>Amount of ERUs Transferred Among Annex B Parties in 2017</t>
  </si>
  <si>
    <t>Yearly data regarding the status of national registries of Kyoto Units in all accounts.</t>
  </si>
  <si>
    <t>Total ERU Transfer</t>
  </si>
  <si>
    <t>Alexis R. Rocamora
Yuji Mizuno</t>
  </si>
  <si>
    <t>Annex B Parties</t>
    <phoneticPr fontId="2"/>
  </si>
  <si>
    <t>Year</t>
  </si>
  <si>
    <t>CERs</t>
    <phoneticPr fontId="2"/>
  </si>
  <si>
    <t>ERUs</t>
  </si>
  <si>
    <t>External transaction</t>
  </si>
  <si>
    <t>Retired</t>
    <phoneticPr fontId="2"/>
  </si>
  <si>
    <t>Cancelled</t>
    <phoneticPr fontId="2"/>
  </si>
  <si>
    <t>(a) Additions</t>
    <phoneticPr fontId="2"/>
  </si>
  <si>
    <t>(b) Subtractions</t>
    <phoneticPr fontId="2"/>
  </si>
  <si>
    <t>(c)= (a)-(b)</t>
    <phoneticPr fontId="2"/>
  </si>
  <si>
    <t>Article 3.3/3.4 net source</t>
    <phoneticPr fontId="2"/>
  </si>
  <si>
    <t>Others</t>
    <phoneticPr fontId="2"/>
  </si>
  <si>
    <t>(a) Addition</t>
    <phoneticPr fontId="2"/>
  </si>
  <si>
    <t>(b) Subtraction</t>
    <phoneticPr fontId="2"/>
  </si>
  <si>
    <t>Total</t>
  </si>
  <si>
    <t>CDM Registry</t>
    <phoneticPr fontId="2"/>
  </si>
  <si>
    <t>Austria</t>
  </si>
  <si>
    <t>Belgium</t>
  </si>
  <si>
    <t xml:space="preserve">Denmark </t>
  </si>
  <si>
    <t>Finland</t>
  </si>
  <si>
    <t>Germany</t>
  </si>
  <si>
    <t>Greece</t>
  </si>
  <si>
    <t>Ireland</t>
  </si>
  <si>
    <t>Italy</t>
  </si>
  <si>
    <t>Luxembourg</t>
  </si>
  <si>
    <t>Bulgaria</t>
  </si>
  <si>
    <t>Estonia</t>
  </si>
  <si>
    <t>Hungary</t>
  </si>
  <si>
    <t>Latvia</t>
  </si>
  <si>
    <t>Lithuania</t>
  </si>
  <si>
    <t>Poland</t>
  </si>
  <si>
    <t>Ukraine</t>
  </si>
  <si>
    <t>Croatia</t>
  </si>
  <si>
    <t>Australia</t>
  </si>
  <si>
    <t>Japan</t>
  </si>
  <si>
    <t>Monaco</t>
  </si>
  <si>
    <t>Switzerland</t>
  </si>
  <si>
    <t>France</t>
  </si>
  <si>
    <t xml:space="preserve">TOTAL  CERs + ERUs </t>
  </si>
  <si>
    <t>Slovenia</t>
  </si>
  <si>
    <t>N/A</t>
  </si>
  <si>
    <t>Retired</t>
  </si>
  <si>
    <t>Analytics</t>
  </si>
  <si>
    <t>ANALYTICS</t>
  </si>
  <si>
    <t>Macro Transactions of Kyoto Units over time for CP2</t>
  </si>
  <si>
    <t>Macro Transactions</t>
  </si>
  <si>
    <t>Voluntary cancellation</t>
  </si>
  <si>
    <t>Status of National Registries at the end of each year for CP2</t>
  </si>
  <si>
    <t>Total transfer of CER units between Annex B Parties to the Kyoto Protocol over the CP2 period.</t>
  </si>
  <si>
    <t xml:space="preserve">In-depth data analysis is provided in form of charts. </t>
  </si>
  <si>
    <t>Units carried over from CP1</t>
  </si>
  <si>
    <t>Article 3.3/3.4 net source</t>
  </si>
  <si>
    <t>Total amounts of Kyoto units transfer over time in the CP2 period by each Party.</t>
  </si>
  <si>
    <t>• Addition of an integrated Macro Transactions sheet, showing total amounts of units transfer over time
• Renewed Analytics sheet with new charts showing compiled data
• Addition of units (CER and ERU) carried over from CP1 to CP2 and voluntary cancellation data
• Addition of Kyoto Units data for 2017
• Addition of a Total ERU Transfer sheet
• Addition of total values for all Accounts
• Improved data visualisation
• Addition of a Table of Contents</t>
  </si>
  <si>
    <t>Chart 1: Trend of Holding Accounts over CP2</t>
  </si>
  <si>
    <t>Chart 3: Total Transactions of Units over CP2</t>
  </si>
  <si>
    <t>Chart 2: Share of Units in Holding Accounts in the latest reported year of each Unit</t>
  </si>
  <si>
    <t>Chart 4: Balance of Total Transactions of all Units over CP2 for each Party</t>
  </si>
  <si>
    <t>CER Additions</t>
  </si>
  <si>
    <t>ERU Additiosn</t>
  </si>
  <si>
    <t>CER Subtractions</t>
  </si>
  <si>
    <t>ERU Subtractions</t>
  </si>
  <si>
    <t>Holding Accounts</t>
  </si>
  <si>
    <t>Party Account (government)</t>
  </si>
  <si>
    <t>Entity Account (companies)</t>
  </si>
  <si>
    <t>Amount of CERs Transferred Among Annex B Parties in 2018</t>
  </si>
  <si>
    <t>`</t>
  </si>
  <si>
    <t>Amount of ERUs Transferred Among Annex B Parties in 2018</t>
  </si>
  <si>
    <t>• Addition of Kyoto Units data for 2018</t>
  </si>
  <si>
    <t>Alexis R. Rocamora
Machiko Louhisuo
Yuji Mizuno</t>
    <phoneticPr fontId="1"/>
  </si>
  <si>
    <t>Yuji Mizuno
Machiko Louhisuo</t>
    <phoneticPr fontId="1"/>
  </si>
  <si>
    <t>• Addition of Kyoto Units data for 2019</t>
    <phoneticPr fontId="1"/>
  </si>
  <si>
    <t>Kentaro Takahashi 
Machiko Louhisuo</t>
    <phoneticPr fontId="1"/>
  </si>
  <si>
    <t>Amount of ERUs Transferred Among Annex B Parties in 2019</t>
    <phoneticPr fontId="1"/>
  </si>
  <si>
    <t>Amount of CERs Transferred Among Annex B Parties in 2019</t>
    <phoneticPr fontId="1"/>
  </si>
  <si>
    <r>
      <rPr>
        <b/>
        <sz val="11"/>
        <rFont val="Arial"/>
        <family val="2"/>
      </rPr>
      <t>Standard Electronic Format (SEF)</t>
    </r>
    <r>
      <rPr>
        <sz val="11"/>
        <rFont val="Arial"/>
        <family val="2"/>
      </rPr>
      <t xml:space="preserve"> submitted by Annex B Parties to UNFCCC.
https://unfccc.int/ghg-inventories-annex-i-parties/*year
*year(2013-current)
</t>
    </r>
    <r>
      <rPr>
        <b/>
        <sz val="11"/>
        <rFont val="Arial"/>
        <family val="2"/>
      </rPr>
      <t xml:space="preserve">Registry Status Reports
</t>
    </r>
    <r>
      <rPr>
        <sz val="11"/>
        <rFont val="Arial"/>
        <family val="2"/>
      </rPr>
      <t xml:space="preserve"> https://unfccc.int/process/the-kyoto-protocol/registry-systems/registry-status-for-second-commitment-period
</t>
    </r>
    <r>
      <rPr>
        <b/>
        <sz val="11"/>
        <rFont val="Arial"/>
        <family val="2"/>
      </rPr>
      <t>CDM Registry</t>
    </r>
    <r>
      <rPr>
        <sz val="11"/>
        <rFont val="Arial"/>
        <family val="2"/>
      </rPr>
      <t xml:space="preserve">
https://cdm.unfccc.int/Registry/index.html</t>
    </r>
    <phoneticPr fontId="1"/>
  </si>
  <si>
    <t>Amount of ERUs Transferred Among Annex B Parties in 2020</t>
    <phoneticPr fontId="1"/>
  </si>
  <si>
    <t>Amount of CERs Transferred Among Annex B Parties in 2020</t>
    <phoneticPr fontId="1"/>
  </si>
  <si>
    <t>• Addition of Kyoto Units data for 2020</t>
    <phoneticPr fontId="1"/>
  </si>
  <si>
    <t>EU Registry</t>
    <phoneticPr fontId="1"/>
  </si>
  <si>
    <t>Total amount of ERU units transferred in 2013-2020 between Annex B Parties</t>
    <phoneticPr fontId="1"/>
  </si>
  <si>
    <t>Total amount of CER units transferred in 2013-2020 between Annex B Parties</t>
    <phoneticPr fontId="1"/>
  </si>
  <si>
    <t>Transfer of Kyoto Units between Parties for each year.</t>
    <phoneticPr fontId="1"/>
  </si>
  <si>
    <t>• Addition of Kyoto Units data for 2021</t>
    <phoneticPr fontId="1"/>
  </si>
  <si>
    <t>Amount of ERUs Transferred Among Annex B Parties in 2021</t>
    <phoneticPr fontId="1"/>
  </si>
  <si>
    <t>Amount of CERs Transferred Among Annex B Parties in 2021</t>
    <phoneticPr fontId="1"/>
  </si>
  <si>
    <t>PPSR Account 
(AAU units carried over from CP1)</t>
    <phoneticPr fontId="1"/>
  </si>
  <si>
    <t>PPSR Account</t>
    <phoneticPr fontId="1"/>
  </si>
  <si>
    <t>Total</t>
    <phoneticPr fontId="1"/>
  </si>
  <si>
    <t>AAU-CP2</t>
    <phoneticPr fontId="1"/>
  </si>
  <si>
    <t>AAU 
(Assigned Amount Units)</t>
  </si>
  <si>
    <t>Units initially allocated to each Annex B Party in the first committment period of Kyoto Protocol (2008-2012). The amount of the units equals to five times the amount of emissions of the base year multiplied by the target of each Annex B Party under Kyoto Protocol.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</si>
</sst>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76" formatCode="_-* #,##0.00_-;\-* #,##0.00_-;_-* &quot;-&quot;??_-;_-@_-"/>
    <numFmt numFmtId="177" formatCode="#,##0_ "/>
    <numFmt numFmtId="178" formatCode="#,##0_ ;[Red]\-#,##0\ "/>
    <numFmt numFmtId="179" formatCode="0.0"/>
  </numFmts>
  <fonts count="44" x14ac:knownFonts="1">
    <font>
      <sz val="11"/>
      <name val="ＭＳ Ｐゴシック"/>
      <family val="3"/>
      <charset val="128"/>
    </font>
    <font>
      <sz val="6"/>
      <name val="ＭＳ Ｐゴシック"/>
      <family val="3"/>
      <charset val="128"/>
    </font>
    <font>
      <sz val="11"/>
      <name val="ＭＳ Ｐゴシック"/>
      <family val="3"/>
      <charset val="128"/>
    </font>
    <font>
      <b/>
      <sz val="11"/>
      <name val="Arial"/>
      <family val="2"/>
    </font>
    <font>
      <sz val="11"/>
      <name val="Arial"/>
      <family val="2"/>
    </font>
    <font>
      <sz val="10"/>
      <name val="Arial"/>
      <family val="2"/>
    </font>
    <font>
      <sz val="10"/>
      <name val="Arial"/>
      <family val="2"/>
    </font>
    <font>
      <u/>
      <sz val="10"/>
      <color indexed="12"/>
      <name val="Arial"/>
      <family val="2"/>
    </font>
    <font>
      <u/>
      <sz val="10"/>
      <color indexed="12"/>
      <name val="Arial"/>
      <family val="2"/>
    </font>
    <font>
      <sz val="10"/>
      <name val="Arial"/>
      <family val="2"/>
    </font>
    <font>
      <u/>
      <sz val="10"/>
      <color indexed="12"/>
      <name val="Arial"/>
      <family val="2"/>
    </font>
    <font>
      <sz val="10"/>
      <name val="Arial"/>
      <family val="2"/>
    </font>
    <font>
      <u/>
      <sz val="10"/>
      <color indexed="12"/>
      <name val="Arial"/>
      <family val="2"/>
    </font>
    <font>
      <sz val="10"/>
      <name val="Arial"/>
      <family val="2"/>
    </font>
    <font>
      <u/>
      <sz val="10"/>
      <color indexed="12"/>
      <name val="Arial"/>
      <family val="2"/>
    </font>
    <font>
      <sz val="11"/>
      <color indexed="8"/>
      <name val="Arial"/>
      <family val="2"/>
    </font>
    <font>
      <u/>
      <sz val="10"/>
      <color indexed="12"/>
      <name val="Arial"/>
      <family val="2"/>
      <charset val="161"/>
    </font>
    <font>
      <u/>
      <sz val="10"/>
      <color indexed="12"/>
      <name val="Arial"/>
      <family val="2"/>
      <charset val="204"/>
    </font>
    <font>
      <sz val="10"/>
      <name val="ＭＳ Ｐゴシック"/>
      <family val="3"/>
      <charset val="128"/>
    </font>
    <font>
      <b/>
      <sz val="10"/>
      <name val="Arial"/>
      <family val="2"/>
    </font>
    <font>
      <sz val="14"/>
      <color indexed="9"/>
      <name val="Arial"/>
      <family val="2"/>
    </font>
    <font>
      <b/>
      <sz val="12"/>
      <name val="Arial"/>
      <family val="2"/>
    </font>
    <font>
      <sz val="8"/>
      <name val="Arial"/>
      <family val="2"/>
    </font>
    <font>
      <sz val="9"/>
      <name val="Arial"/>
      <family val="2"/>
    </font>
    <font>
      <sz val="11"/>
      <color theme="1"/>
      <name val="ＭＳ Ｐゴシック"/>
      <family val="3"/>
      <charset val="128"/>
      <scheme val="minor"/>
    </font>
    <font>
      <u/>
      <sz val="11"/>
      <color theme="10"/>
      <name val="ＭＳ Ｐゴシック"/>
      <family val="3"/>
      <charset val="128"/>
    </font>
    <font>
      <u/>
      <sz val="11"/>
      <color theme="10"/>
      <name val="ＭＳ Ｐゴシック"/>
      <family val="2"/>
      <charset val="128"/>
      <scheme val="minor"/>
    </font>
    <font>
      <sz val="11"/>
      <color indexed="8"/>
      <name val="ＭＳ Ｐゴシック"/>
      <family val="2"/>
      <scheme val="minor"/>
    </font>
    <font>
      <sz val="11"/>
      <color indexed="8"/>
      <name val="ＭＳ Ｐゴシック"/>
      <family val="3"/>
      <charset val="128"/>
      <scheme val="minor"/>
    </font>
    <font>
      <sz val="11"/>
      <color theme="1"/>
      <name val="ＭＳ Ｐゴシック"/>
      <family val="2"/>
      <charset val="128"/>
      <scheme val="minor"/>
    </font>
    <font>
      <u/>
      <sz val="11"/>
      <color theme="10"/>
      <name val="ＭＳ Ｐゴシック"/>
      <family val="3"/>
      <charset val="128"/>
      <scheme val="minor"/>
    </font>
    <font>
      <b/>
      <sz val="10"/>
      <color theme="0"/>
      <name val="Arial"/>
      <family val="2"/>
    </font>
    <font>
      <b/>
      <sz val="14"/>
      <color theme="0"/>
      <name val="Arial"/>
      <family val="2"/>
    </font>
    <font>
      <b/>
      <sz val="11"/>
      <color theme="0"/>
      <name val="Arial"/>
      <family val="2"/>
    </font>
    <font>
      <b/>
      <sz val="18"/>
      <color theme="0"/>
      <name val="Arial"/>
      <family val="2"/>
    </font>
    <font>
      <b/>
      <u/>
      <sz val="11"/>
      <color theme="10"/>
      <name val="Arial"/>
      <family val="2"/>
    </font>
    <font>
      <sz val="11"/>
      <color theme="0"/>
      <name val="Arial"/>
      <family val="2"/>
    </font>
    <font>
      <u/>
      <sz val="11"/>
      <color theme="10"/>
      <name val="Arial"/>
      <family val="2"/>
    </font>
    <font>
      <b/>
      <sz val="12"/>
      <color theme="0"/>
      <name val="Arial"/>
      <family val="2"/>
    </font>
    <font>
      <b/>
      <u/>
      <sz val="12"/>
      <color rgb="FF194BEB"/>
      <name val="Arial"/>
      <family val="2"/>
    </font>
    <font>
      <b/>
      <sz val="12"/>
      <color rgb="FF194BEB"/>
      <name val="Arial"/>
      <family val="2"/>
    </font>
    <font>
      <b/>
      <sz val="16"/>
      <color theme="0"/>
      <name val="Arial"/>
      <family val="2"/>
    </font>
    <font>
      <sz val="20"/>
      <color theme="0"/>
      <name val="Arial"/>
      <family val="2"/>
    </font>
    <font>
      <sz val="9"/>
      <name val="ＭＳ Ｐゴシック"/>
      <family val="3"/>
      <charset val="128"/>
    </font>
  </fonts>
  <fills count="17">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6"/>
        <bgColor indexed="64"/>
      </patternFill>
    </fill>
    <fill>
      <patternFill patternType="solid">
        <fgColor theme="9" tint="0.39997558519241921"/>
        <bgColor indexed="64"/>
      </patternFill>
    </fill>
    <fill>
      <patternFill patternType="solid">
        <fgColor rgb="FF4A434B"/>
        <bgColor indexed="64"/>
      </patternFill>
    </fill>
    <fill>
      <patternFill patternType="solid">
        <fgColor rgb="FFED5353"/>
        <bgColor indexed="64"/>
      </patternFill>
    </fill>
    <fill>
      <patternFill patternType="solid">
        <fgColor theme="0"/>
        <bgColor indexed="64"/>
      </patternFill>
    </fill>
    <fill>
      <patternFill patternType="solid">
        <fgColor rgb="FFF17777"/>
        <bgColor indexed="64"/>
      </patternFill>
    </fill>
    <fill>
      <patternFill patternType="solid">
        <fgColor theme="6" tint="0.39997558519241921"/>
        <bgColor indexed="64"/>
      </patternFill>
    </fill>
    <fill>
      <patternFill patternType="solid">
        <fgColor rgb="FFECEA94"/>
        <bgColor indexed="64"/>
      </patternFill>
    </fill>
    <fill>
      <patternFill patternType="solid">
        <fgColor rgb="FFB9B2BA"/>
        <bgColor indexed="64"/>
      </patternFill>
    </fill>
    <fill>
      <patternFill patternType="solid">
        <fgColor rgb="FFC6C1C7"/>
        <bgColor indexed="64"/>
      </patternFill>
    </fill>
    <fill>
      <patternFill patternType="solid">
        <fgColor rgb="FF695E6A"/>
        <bgColor indexed="64"/>
      </patternFill>
    </fill>
    <fill>
      <patternFill patternType="solid">
        <fgColor rgb="FFF17373"/>
        <bgColor indexed="64"/>
      </patternFill>
    </fill>
    <fill>
      <patternFill patternType="solid">
        <fgColor theme="1" tint="0.2499465926084170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right/>
      <top/>
      <bottom style="thin">
        <color theme="0" tint="-0.249977111117893"/>
      </bottom>
      <diagonal/>
    </border>
    <border>
      <left style="thin">
        <color theme="0" tint="-0.249977111117893"/>
      </left>
      <right/>
      <top style="thin">
        <color indexed="64"/>
      </top>
      <bottom style="thin">
        <color indexed="64"/>
      </bottom>
      <diagonal/>
    </border>
    <border>
      <left/>
      <right style="thin">
        <color indexed="64"/>
      </right>
      <top/>
      <bottom style="thin">
        <color theme="0" tint="-0.249977111117893"/>
      </bottom>
      <diagonal/>
    </border>
    <border>
      <left/>
      <right/>
      <top style="thin">
        <color theme="0" tint="-0.249977111117893"/>
      </top>
      <bottom style="thin">
        <color indexed="64"/>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34998626667073579"/>
      </top>
      <bottom style="thin">
        <color indexed="64"/>
      </bottom>
      <diagonal/>
    </border>
    <border>
      <left style="thin">
        <color theme="0" tint="-0.24994659260841701"/>
      </left>
      <right style="thin">
        <color theme="0" tint="-0.24994659260841701"/>
      </right>
      <top style="thin">
        <color theme="0" tint="-0.249977111117893"/>
      </top>
      <bottom style="thin">
        <color indexed="64"/>
      </bottom>
      <diagonal/>
    </border>
    <border>
      <left style="thin">
        <color indexed="64"/>
      </left>
      <right style="thin">
        <color theme="0" tint="-0.249977111117893"/>
      </right>
      <top/>
      <bottom/>
      <diagonal/>
    </border>
    <border>
      <left style="thin">
        <color theme="0" tint="-0.24994659260841701"/>
      </left>
      <right style="thin">
        <color theme="0" tint="-0.24994659260841701"/>
      </right>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right style="thin">
        <color theme="1" tint="0.249977111117893"/>
      </right>
      <top style="thin">
        <color theme="0" tint="-0.249977111117893"/>
      </top>
      <bottom style="thin">
        <color theme="0" tint="-0.249977111117893"/>
      </bottom>
      <diagonal/>
    </border>
    <border>
      <left/>
      <right style="thin">
        <color theme="1" tint="0.249977111117893"/>
      </right>
      <top/>
      <bottom style="thin">
        <color theme="0" tint="-0.249977111117893"/>
      </bottom>
      <diagonal/>
    </border>
    <border>
      <left/>
      <right style="thin">
        <color theme="1" tint="0.249977111117893"/>
      </right>
      <top style="thin">
        <color theme="0" tint="-0.249977111117893"/>
      </top>
      <bottom style="thin">
        <color indexed="64"/>
      </bottom>
      <diagonal/>
    </border>
    <border>
      <left style="thin">
        <color theme="0" tint="-0.34998626667073579"/>
      </left>
      <right style="thin">
        <color indexed="64"/>
      </right>
      <top style="thin">
        <color theme="0" tint="-0.34998626667073579"/>
      </top>
      <bottom style="thin">
        <color theme="0" tint="-0.249977111117893"/>
      </bottom>
      <diagonal/>
    </border>
    <border>
      <left style="thin">
        <color theme="1" tint="0.34998626667073579"/>
      </left>
      <right style="thin">
        <color indexed="64"/>
      </right>
      <top style="thin">
        <color theme="1" tint="0.34998626667073579"/>
      </top>
      <bottom style="thin">
        <color theme="0" tint="-0.249977111117893"/>
      </bottom>
      <diagonal/>
    </border>
    <border>
      <left style="thin">
        <color theme="1" tint="0.34998626667073579"/>
      </left>
      <right/>
      <top style="thin">
        <color theme="1" tint="0.34998626667073579"/>
      </top>
      <bottom style="thin">
        <color theme="0" tint="-0.249977111117893"/>
      </bottom>
      <diagonal/>
    </border>
    <border>
      <left style="thin">
        <color theme="1" tint="0.34998626667073579"/>
      </left>
      <right/>
      <top/>
      <bottom style="thin">
        <color theme="0" tint="-0.249977111117893"/>
      </bottom>
      <diagonal/>
    </border>
    <border>
      <left/>
      <right style="thin">
        <color theme="0" tint="-0.499984740745262"/>
      </right>
      <top style="thin">
        <color theme="0" tint="-0.249977111117893"/>
      </top>
      <bottom style="thin">
        <color theme="0" tint="-0.249977111117893"/>
      </bottom>
      <diagonal/>
    </border>
    <border>
      <left/>
      <right/>
      <top style="thin">
        <color theme="1" tint="0.34998626667073579"/>
      </top>
      <bottom style="thin">
        <color theme="0" tint="-0.249977111117893"/>
      </bottom>
      <diagonal/>
    </border>
    <border>
      <left style="thin">
        <color theme="0" tint="-0.24994659260841701"/>
      </left>
      <right/>
      <top/>
      <bottom style="thin">
        <color theme="0" tint="-0.249977111117893"/>
      </bottom>
      <diagonal/>
    </border>
    <border>
      <left style="thin">
        <color theme="0" tint="-0.34998626667073579"/>
      </left>
      <right/>
      <top/>
      <bottom style="thin">
        <color theme="0" tint="-0.249977111117893"/>
      </bottom>
      <diagonal/>
    </border>
    <border>
      <left/>
      <right/>
      <top style="thin">
        <color theme="0" tint="-0.249977111117893"/>
      </top>
      <bottom/>
      <diagonal/>
    </border>
    <border>
      <left/>
      <right style="thin">
        <color theme="0" tint="-0.499984740745262"/>
      </right>
      <top style="thin">
        <color theme="0" tint="-0.249977111117893"/>
      </top>
      <bottom/>
      <diagonal/>
    </border>
    <border>
      <left/>
      <right style="thin">
        <color indexed="64"/>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indexed="64"/>
      </left>
      <right style="thin">
        <color theme="1" tint="0.34998626667073579"/>
      </right>
      <top/>
      <bottom style="thin">
        <color theme="0" tint="-0.249977111117893"/>
      </bottom>
      <diagonal/>
    </border>
    <border>
      <left/>
      <right style="thin">
        <color theme="1" tint="0.34998626667073579"/>
      </right>
      <top/>
      <bottom style="thin">
        <color theme="0" tint="-0.249977111117893"/>
      </bottom>
      <diagonal/>
    </border>
    <border>
      <left style="thin">
        <color theme="0" tint="-0.34998626667073579"/>
      </left>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theme="0" tint="-0.249977111117893"/>
      </left>
      <right style="thin">
        <color theme="0" tint="-0.249977111117893"/>
      </right>
      <top/>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style="thin">
        <color indexed="64"/>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indexed="64"/>
      </left>
      <right style="thin">
        <color indexed="64"/>
      </right>
      <top/>
      <bottom style="thin">
        <color theme="0" tint="-0.249977111117893"/>
      </bottom>
      <diagonal/>
    </border>
    <border>
      <left style="thin">
        <color theme="1" tint="0.34998626667073579"/>
      </left>
      <right style="thin">
        <color theme="1" tint="0.34998626667073579"/>
      </right>
      <top style="thin">
        <color indexed="64"/>
      </top>
      <bottom/>
      <diagonal/>
    </border>
    <border>
      <left style="thin">
        <color theme="1" tint="0.34998626667073579"/>
      </left>
      <right style="thin">
        <color theme="1" tint="0.34998626667073579"/>
      </right>
      <top/>
      <bottom style="thin">
        <color theme="0" tint="-0.249977111117893"/>
      </bottom>
      <diagonal/>
    </border>
    <border>
      <left style="thin">
        <color theme="1" tint="0.34998626667073579"/>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indexed="64"/>
      </left>
      <right/>
      <top style="thin">
        <color indexed="64"/>
      </top>
      <bottom style="thin">
        <color theme="1" tint="0.34998626667073579"/>
      </bottom>
      <diagonal/>
    </border>
    <border>
      <left/>
      <right style="thin">
        <color theme="1" tint="0.34998626667073579"/>
      </right>
      <top style="thin">
        <color indexed="64"/>
      </top>
      <bottom style="thin">
        <color theme="1" tint="0.34998626667073579"/>
      </bottom>
      <diagonal/>
    </border>
    <border>
      <left/>
      <right style="thin">
        <color theme="0" tint="-0.249977111117893"/>
      </right>
      <top/>
      <bottom/>
      <diagonal/>
    </border>
    <border>
      <left/>
      <right style="thin">
        <color theme="0" tint="-0.249977111117893"/>
      </right>
      <top style="thin">
        <color indexed="64"/>
      </top>
      <bottom/>
      <diagonal/>
    </border>
    <border>
      <left/>
      <right style="thin">
        <color theme="0" tint="-0.249977111117893"/>
      </right>
      <top/>
      <bottom style="thin">
        <color indexed="64"/>
      </bottom>
      <diagonal/>
    </border>
    <border>
      <left style="thin">
        <color indexed="64"/>
      </left>
      <right/>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indexed="64"/>
      </top>
      <bottom/>
      <diagonal/>
    </border>
  </borders>
  <cellStyleXfs count="54">
    <xf numFmtId="0" fontId="0" fillId="0" borderId="0">
      <alignment vertical="center"/>
    </xf>
    <xf numFmtId="40" fontId="2" fillId="0" borderId="0" applyFont="0" applyFill="0" applyBorder="0" applyAlignment="0" applyProtection="0">
      <alignment vertical="center"/>
    </xf>
    <xf numFmtId="38" fontId="2" fillId="0" borderId="0" applyFont="0" applyFill="0" applyBorder="0" applyAlignment="0" applyProtection="0">
      <alignment vertical="center"/>
    </xf>
    <xf numFmtId="8" fontId="2"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5" fillId="0" borderId="0"/>
    <xf numFmtId="0" fontId="27" fillId="0" borderId="0"/>
    <xf numFmtId="0" fontId="28" fillId="0" borderId="0"/>
    <xf numFmtId="0" fontId="27" fillId="0" borderId="0"/>
    <xf numFmtId="0" fontId="29" fillId="0" borderId="0"/>
    <xf numFmtId="0" fontId="5"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0" fillId="0" borderId="0" applyNumberFormat="0" applyFill="0" applyBorder="0" applyAlignment="0" applyProtection="0"/>
    <xf numFmtId="0" fontId="26" fillId="0" borderId="0" applyNumberFormat="0" applyFill="0" applyBorder="0" applyAlignment="0" applyProtection="0"/>
    <xf numFmtId="176" fontId="1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3" fillId="0" borderId="0"/>
    <xf numFmtId="0" fontId="5" fillId="0" borderId="0"/>
    <xf numFmtId="0" fontId="5" fillId="0" borderId="0"/>
    <xf numFmtId="0" fontId="2" fillId="0" borderId="0">
      <alignment vertical="center"/>
    </xf>
    <xf numFmtId="0" fontId="24" fillId="0" borderId="0"/>
    <xf numFmtId="0" fontId="29" fillId="0" borderId="0"/>
    <xf numFmtId="0" fontId="6" fillId="0" borderId="0"/>
    <xf numFmtId="0" fontId="5" fillId="0" borderId="0"/>
    <xf numFmtId="0" fontId="24" fillId="0" borderId="0">
      <alignment vertical="center"/>
    </xf>
    <xf numFmtId="0" fontId="5" fillId="0" borderId="0"/>
    <xf numFmtId="0" fontId="5" fillId="0" borderId="0"/>
    <xf numFmtId="0" fontId="9" fillId="0" borderId="0"/>
    <xf numFmtId="0" fontId="5" fillId="0" borderId="0"/>
    <xf numFmtId="0" fontId="2" fillId="0" borderId="0">
      <alignment vertical="center"/>
    </xf>
    <xf numFmtId="0" fontId="24" fillId="0" borderId="0"/>
    <xf numFmtId="0" fontId="11" fillId="0" borderId="0"/>
    <xf numFmtId="0" fontId="5" fillId="0" borderId="0"/>
    <xf numFmtId="0" fontId="27" fillId="0" borderId="0">
      <alignment vertical="center"/>
    </xf>
  </cellStyleXfs>
  <cellXfs count="28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38" fontId="4" fillId="0" borderId="0" xfId="0" applyNumberFormat="1" applyFont="1">
      <alignment vertical="center"/>
    </xf>
    <xf numFmtId="38" fontId="4" fillId="0" borderId="0" xfId="0" applyNumberFormat="1" applyFont="1" applyFill="1">
      <alignment vertical="center"/>
    </xf>
    <xf numFmtId="0" fontId="4" fillId="0" borderId="0" xfId="0" applyFont="1" applyAlignment="1">
      <alignment horizontal="left" vertical="center" wrapText="1"/>
    </xf>
    <xf numFmtId="38" fontId="15" fillId="0" borderId="0" xfId="0" applyNumberFormat="1" applyFont="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0" xfId="0" applyFont="1" applyAlignment="1">
      <alignment vertical="center" wrapText="1"/>
    </xf>
    <xf numFmtId="0" fontId="0" fillId="0" borderId="0" xfId="0" applyFont="1">
      <alignment vertical="center"/>
    </xf>
    <xf numFmtId="0" fontId="18" fillId="0" borderId="0" xfId="0" applyFont="1">
      <alignment vertical="center"/>
    </xf>
    <xf numFmtId="0" fontId="25" fillId="0" borderId="0" xfId="4" applyAlignment="1" applyProtection="1">
      <alignment vertical="center"/>
    </xf>
    <xf numFmtId="0" fontId="0" fillId="0" borderId="0" xfId="0" applyBorder="1" applyAlignment="1">
      <alignment horizontal="left" vertical="center" wrapText="1"/>
    </xf>
    <xf numFmtId="0" fontId="0" fillId="0" borderId="0" xfId="0" applyAlignment="1">
      <alignment vertical="center" wrapText="1"/>
    </xf>
    <xf numFmtId="38" fontId="4"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31" fillId="6" borderId="3" xfId="0" applyFont="1" applyFill="1" applyBorder="1" applyAlignment="1">
      <alignment horizontal="left" vertical="center" wrapText="1"/>
    </xf>
    <xf numFmtId="38" fontId="4" fillId="2" borderId="1" xfId="0" applyNumberFormat="1" applyFont="1" applyFill="1" applyBorder="1" applyAlignment="1">
      <alignment horizontal="center" vertical="center" wrapText="1"/>
    </xf>
    <xf numFmtId="38" fontId="4" fillId="7" borderId="4" xfId="1" applyNumberFormat="1" applyFont="1" applyFill="1" applyBorder="1" applyAlignment="1">
      <alignment horizontal="right" vertical="center"/>
    </xf>
    <xf numFmtId="0" fontId="32" fillId="6" borderId="0" xfId="0" applyFont="1" applyFill="1" applyAlignment="1">
      <alignment vertical="center"/>
    </xf>
    <xf numFmtId="0" fontId="4" fillId="2" borderId="1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5" borderId="16" xfId="0" applyFont="1" applyFill="1" applyBorder="1" applyAlignment="1">
      <alignment vertical="center" wrapText="1"/>
    </xf>
    <xf numFmtId="0" fontId="4" fillId="2" borderId="17" xfId="0" applyFont="1" applyFill="1" applyBorder="1" applyAlignment="1">
      <alignment horizontal="left" vertical="center" wrapText="1"/>
    </xf>
    <xf numFmtId="0" fontId="4" fillId="2" borderId="19" xfId="0" applyFont="1" applyFill="1" applyBorder="1" applyAlignment="1">
      <alignment vertical="center" wrapText="1"/>
    </xf>
    <xf numFmtId="0" fontId="4" fillId="3" borderId="19" xfId="0" applyFont="1" applyFill="1" applyBorder="1" applyAlignment="1">
      <alignment horizontal="left" vertical="center" wrapText="1"/>
    </xf>
    <xf numFmtId="0" fontId="4" fillId="5" borderId="19" xfId="0" applyFont="1" applyFill="1" applyBorder="1" applyAlignment="1">
      <alignment vertical="center" wrapText="1"/>
    </xf>
    <xf numFmtId="0" fontId="4" fillId="5" borderId="21" xfId="0" applyFont="1" applyFill="1" applyBorder="1" applyAlignment="1">
      <alignment vertical="center" wrapText="1"/>
    </xf>
    <xf numFmtId="0" fontId="4" fillId="5" borderId="22" xfId="0" applyFont="1" applyFill="1" applyBorder="1" applyAlignment="1">
      <alignment vertical="center" wrapText="1"/>
    </xf>
    <xf numFmtId="38" fontId="4" fillId="7" borderId="0" xfId="1" applyNumberFormat="1" applyFont="1" applyFill="1" applyBorder="1" applyAlignment="1">
      <alignment horizontal="right" vertical="center"/>
    </xf>
    <xf numFmtId="38" fontId="4" fillId="8" borderId="18" xfId="1" applyNumberFormat="1" applyFont="1" applyFill="1" applyBorder="1" applyAlignment="1">
      <alignment horizontal="right" vertical="center"/>
    </xf>
    <xf numFmtId="38" fontId="4" fillId="8" borderId="23" xfId="1" applyNumberFormat="1" applyFont="1" applyFill="1" applyBorder="1" applyAlignment="1">
      <alignment horizontal="right" vertical="center"/>
    </xf>
    <xf numFmtId="38" fontId="3" fillId="8" borderId="24" xfId="1" applyNumberFormat="1" applyFont="1" applyFill="1" applyBorder="1" applyAlignment="1">
      <alignment horizontal="right" vertical="center"/>
    </xf>
    <xf numFmtId="38" fontId="3" fillId="8" borderId="5" xfId="1" applyNumberFormat="1" applyFont="1" applyFill="1" applyBorder="1" applyAlignment="1">
      <alignment horizontal="right" vertical="center"/>
    </xf>
    <xf numFmtId="38" fontId="3" fillId="8" borderId="2" xfId="1" applyNumberFormat="1" applyFont="1" applyFill="1" applyBorder="1" applyAlignment="1">
      <alignment horizontal="right" vertical="center"/>
    </xf>
    <xf numFmtId="38" fontId="4" fillId="4" borderId="19" xfId="0" applyNumberFormat="1" applyFont="1" applyFill="1" applyBorder="1" applyAlignment="1">
      <alignment horizontal="left" vertical="center" wrapText="1"/>
    </xf>
    <xf numFmtId="38" fontId="4" fillId="8" borderId="25" xfId="1" applyNumberFormat="1" applyFont="1" applyFill="1" applyBorder="1" applyAlignment="1">
      <alignment horizontal="right" vertical="center"/>
    </xf>
    <xf numFmtId="38" fontId="4" fillId="2" borderId="19" xfId="0" applyNumberFormat="1" applyFont="1" applyFill="1" applyBorder="1" applyAlignment="1">
      <alignment horizontal="left" vertical="center" wrapText="1"/>
    </xf>
    <xf numFmtId="38" fontId="4" fillId="8" borderId="20" xfId="1" applyNumberFormat="1" applyFont="1" applyFill="1" applyBorder="1" applyAlignment="1">
      <alignment horizontal="right" vertical="center"/>
    </xf>
    <xf numFmtId="0" fontId="4" fillId="2" borderId="19"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21" xfId="0" applyFont="1" applyFill="1" applyBorder="1" applyAlignment="1">
      <alignment horizontal="left" vertical="center" wrapText="1"/>
    </xf>
    <xf numFmtId="38" fontId="4" fillId="8" borderId="26" xfId="1" applyNumberFormat="1" applyFont="1" applyFill="1" applyBorder="1" applyAlignment="1">
      <alignment horizontal="right" vertical="center"/>
    </xf>
    <xf numFmtId="38" fontId="4" fillId="7" borderId="6" xfId="1" applyNumberFormat="1" applyFont="1" applyFill="1" applyBorder="1" applyAlignment="1">
      <alignment horizontal="right" vertical="center"/>
    </xf>
    <xf numFmtId="38" fontId="3" fillId="0" borderId="27" xfId="1" applyNumberFormat="1" applyFont="1" applyBorder="1" applyAlignment="1">
      <alignment horizontal="right" vertical="center"/>
    </xf>
    <xf numFmtId="38" fontId="3" fillId="0" borderId="28" xfId="1" applyNumberFormat="1" applyFont="1" applyBorder="1" applyAlignment="1">
      <alignment horizontal="right" vertical="center"/>
    </xf>
    <xf numFmtId="38" fontId="3" fillId="0" borderId="29" xfId="1" applyNumberFormat="1" applyFont="1" applyBorder="1" applyAlignment="1">
      <alignment horizontal="right" vertical="center"/>
    </xf>
    <xf numFmtId="0" fontId="33" fillId="6" borderId="7" xfId="0" applyFont="1" applyFill="1" applyBorder="1" applyAlignment="1">
      <alignment horizontal="center" vertical="center" wrapText="1"/>
    </xf>
    <xf numFmtId="0" fontId="33" fillId="6" borderId="30" xfId="0" applyFont="1" applyFill="1" applyBorder="1" applyAlignment="1">
      <alignment vertical="center" wrapText="1"/>
    </xf>
    <xf numFmtId="0" fontId="33" fillId="6" borderId="4" xfId="0" applyFont="1" applyFill="1" applyBorder="1" applyAlignment="1">
      <alignment horizontal="center" vertical="center" wrapText="1"/>
    </xf>
    <xf numFmtId="0" fontId="33" fillId="6" borderId="8" xfId="0" applyFont="1" applyFill="1" applyBorder="1" applyAlignment="1">
      <alignment vertical="center" wrapText="1"/>
    </xf>
    <xf numFmtId="0" fontId="3" fillId="7" borderId="31" xfId="0" applyFont="1" applyFill="1" applyBorder="1" applyAlignment="1">
      <alignment horizontal="center" vertical="center"/>
    </xf>
    <xf numFmtId="0" fontId="3" fillId="7" borderId="31" xfId="0" applyFont="1" applyFill="1" applyBorder="1" applyAlignment="1">
      <alignment vertical="center"/>
    </xf>
    <xf numFmtId="179" fontId="4" fillId="0" borderId="31" xfId="0" applyNumberFormat="1" applyFont="1" applyFill="1" applyBorder="1" applyAlignment="1">
      <alignment horizontal="left" vertical="center" wrapText="1"/>
    </xf>
    <xf numFmtId="17" fontId="4" fillId="0" borderId="31" xfId="0" applyNumberFormat="1" applyFont="1" applyFill="1" applyBorder="1" applyAlignment="1">
      <alignment horizontal="left" vertical="center" wrapText="1"/>
    </xf>
    <xf numFmtId="0" fontId="4" fillId="0" borderId="31" xfId="0" applyFont="1" applyFill="1" applyBorder="1" applyAlignment="1">
      <alignment vertical="center" wrapText="1"/>
    </xf>
    <xf numFmtId="0" fontId="4" fillId="0" borderId="31" xfId="0" applyFont="1" applyFill="1" applyBorder="1" applyAlignment="1">
      <alignment horizontal="left" vertical="center" wrapText="1"/>
    </xf>
    <xf numFmtId="0" fontId="3" fillId="7" borderId="9"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31" xfId="0" applyFont="1" applyFill="1" applyBorder="1" applyAlignment="1">
      <alignment horizontal="left" vertical="center" wrapText="1"/>
    </xf>
    <xf numFmtId="0" fontId="3" fillId="0" borderId="31" xfId="0" applyFont="1" applyBorder="1" applyAlignment="1">
      <alignment vertical="center" wrapText="1"/>
    </xf>
    <xf numFmtId="0" fontId="4" fillId="0" borderId="31" xfId="0" applyFont="1" applyFill="1" applyBorder="1" applyAlignment="1">
      <alignment horizontal="center" vertical="center" wrapText="1"/>
    </xf>
    <xf numFmtId="0" fontId="34" fillId="6" borderId="0" xfId="0" applyFont="1" applyFill="1" applyBorder="1" applyAlignment="1">
      <alignment vertical="center"/>
    </xf>
    <xf numFmtId="0" fontId="19" fillId="7" borderId="0" xfId="0" applyFont="1" applyFill="1" applyBorder="1" applyAlignment="1">
      <alignment horizontal="center" vertical="center" wrapText="1"/>
    </xf>
    <xf numFmtId="0" fontId="35" fillId="7" borderId="31" xfId="4" applyFont="1" applyFill="1" applyBorder="1" applyAlignment="1" applyProtection="1">
      <alignment horizontal="left" vertical="center"/>
    </xf>
    <xf numFmtId="38" fontId="4" fillId="0" borderId="0" xfId="1" applyNumberFormat="1" applyFont="1" applyFill="1" applyBorder="1" applyAlignment="1">
      <alignment horizontal="right" vertical="center"/>
    </xf>
    <xf numFmtId="8" fontId="0" fillId="0" borderId="0" xfId="3" applyFont="1">
      <alignment vertical="center"/>
    </xf>
    <xf numFmtId="38" fontId="4" fillId="4" borderId="30" xfId="0" applyNumberFormat="1" applyFont="1" applyFill="1" applyBorder="1" applyAlignment="1">
      <alignment horizontal="left" vertical="center" wrapText="1"/>
    </xf>
    <xf numFmtId="38" fontId="4" fillId="2" borderId="30" xfId="0" applyNumberFormat="1"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33" fillId="6" borderId="10" xfId="0" applyFont="1" applyFill="1" applyBorder="1" applyAlignment="1">
      <alignment horizontal="center" vertical="center" wrapText="1"/>
    </xf>
    <xf numFmtId="0" fontId="19" fillId="7" borderId="11" xfId="0" applyFont="1" applyFill="1" applyBorder="1" applyAlignment="1">
      <alignment horizontal="center" vertical="center" wrapText="1"/>
    </xf>
    <xf numFmtId="38" fontId="3" fillId="0" borderId="33" xfId="1" applyNumberFormat="1" applyFont="1" applyBorder="1" applyAlignment="1">
      <alignment horizontal="right" vertical="center"/>
    </xf>
    <xf numFmtId="38" fontId="4" fillId="0" borderId="12" xfId="1" applyNumberFormat="1" applyFont="1" applyFill="1" applyBorder="1" applyAlignment="1">
      <alignment horizontal="right" vertical="center"/>
    </xf>
    <xf numFmtId="38" fontId="3" fillId="0" borderId="34" xfId="1" applyNumberFormat="1" applyFont="1" applyBorder="1" applyAlignment="1">
      <alignment horizontal="right" vertical="center"/>
    </xf>
    <xf numFmtId="38" fontId="3" fillId="0" borderId="35" xfId="1" applyNumberFormat="1" applyFont="1" applyBorder="1" applyAlignment="1">
      <alignment horizontal="right" vertical="center"/>
    </xf>
    <xf numFmtId="38" fontId="4" fillId="0" borderId="4" xfId="1" applyNumberFormat="1" applyFont="1" applyFill="1" applyBorder="1" applyAlignment="1">
      <alignment horizontal="right" vertical="center"/>
    </xf>
    <xf numFmtId="0" fontId="5" fillId="7" borderId="2" xfId="0" applyFont="1" applyFill="1" applyBorder="1" applyAlignment="1">
      <alignment horizontal="center" vertical="center" wrapText="1"/>
    </xf>
    <xf numFmtId="0" fontId="34" fillId="6" borderId="0" xfId="0" applyFont="1" applyFill="1" applyAlignment="1">
      <alignment vertical="center"/>
    </xf>
    <xf numFmtId="0" fontId="4" fillId="0" borderId="0" xfId="0" applyFont="1" applyFill="1">
      <alignment vertical="center"/>
    </xf>
    <xf numFmtId="0" fontId="5" fillId="9"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6" fillId="6" borderId="36" xfId="0" applyNumberFormat="1" applyFont="1" applyFill="1" applyBorder="1" applyAlignment="1">
      <alignment horizontal="left" vertical="center" wrapText="1"/>
    </xf>
    <xf numFmtId="0" fontId="36" fillId="6" borderId="37" xfId="0" applyNumberFormat="1" applyFont="1" applyFill="1" applyBorder="1" applyAlignment="1">
      <alignment horizontal="left" vertical="center" wrapText="1"/>
    </xf>
    <xf numFmtId="0" fontId="33" fillId="6" borderId="38" xfId="0" applyNumberFormat="1" applyFont="1" applyFill="1" applyBorder="1" applyAlignment="1">
      <alignment horizontal="left" vertical="center" wrapText="1"/>
    </xf>
    <xf numFmtId="178" fontId="19" fillId="8" borderId="39" xfId="0" applyNumberFormat="1" applyFont="1" applyFill="1" applyBorder="1" applyAlignment="1">
      <alignment horizontal="right" vertical="center" wrapText="1"/>
    </xf>
    <xf numFmtId="178" fontId="19" fillId="8" borderId="26" xfId="0" applyNumberFormat="1" applyFont="1" applyFill="1" applyBorder="1" applyAlignment="1">
      <alignment horizontal="right" vertical="center" wrapText="1"/>
    </xf>
    <xf numFmtId="0" fontId="4" fillId="4" borderId="36" xfId="0" applyNumberFormat="1" applyFont="1" applyFill="1" applyBorder="1" applyAlignment="1">
      <alignment horizontal="left" vertical="center" wrapText="1"/>
    </xf>
    <xf numFmtId="178" fontId="5" fillId="8" borderId="23" xfId="0" applyNumberFormat="1" applyFont="1" applyFill="1" applyBorder="1" applyAlignment="1">
      <alignment horizontal="right" vertical="center" wrapText="1"/>
    </xf>
    <xf numFmtId="178" fontId="5" fillId="8" borderId="41" xfId="0" applyNumberFormat="1" applyFont="1" applyFill="1" applyBorder="1" applyAlignment="1">
      <alignment horizontal="right" vertical="center" wrapText="1"/>
    </xf>
    <xf numFmtId="0" fontId="4" fillId="4" borderId="37" xfId="0" applyNumberFormat="1" applyFont="1" applyFill="1" applyBorder="1" applyAlignment="1">
      <alignment horizontal="left" vertical="center" wrapText="1"/>
    </xf>
    <xf numFmtId="0" fontId="3" fillId="4" borderId="38" xfId="0" applyNumberFormat="1" applyFont="1" applyFill="1" applyBorder="1" applyAlignment="1">
      <alignment horizontal="left" vertical="center" wrapText="1"/>
    </xf>
    <xf numFmtId="0" fontId="18" fillId="0" borderId="11" xfId="0" applyFont="1" applyBorder="1">
      <alignment vertical="center"/>
    </xf>
    <xf numFmtId="178" fontId="5" fillId="8" borderId="18" xfId="0" applyNumberFormat="1" applyFont="1" applyFill="1" applyBorder="1" applyAlignment="1">
      <alignment horizontal="right" vertical="center" wrapText="1"/>
    </xf>
    <xf numFmtId="178" fontId="5" fillId="8" borderId="42" xfId="0" applyNumberFormat="1" applyFont="1" applyFill="1" applyBorder="1" applyAlignment="1">
      <alignment horizontal="right" vertical="center" wrapText="1"/>
    </xf>
    <xf numFmtId="0" fontId="4" fillId="0" borderId="0" xfId="0" applyFont="1" applyFill="1" applyAlignment="1">
      <alignment vertical="center" wrapText="1"/>
    </xf>
    <xf numFmtId="0" fontId="4" fillId="5" borderId="36"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0" borderId="37" xfId="0" applyFont="1" applyFill="1" applyBorder="1" applyAlignment="1">
      <alignment horizontal="left" vertical="center" wrapText="1"/>
    </xf>
    <xf numFmtId="0" fontId="3" fillId="10" borderId="38" xfId="0" applyFont="1" applyFill="1" applyBorder="1" applyAlignment="1">
      <alignment horizontal="left" vertical="center" wrapText="1"/>
    </xf>
    <xf numFmtId="0" fontId="4" fillId="11" borderId="36" xfId="0" applyFont="1" applyFill="1" applyBorder="1" applyAlignment="1">
      <alignment horizontal="left" vertical="center" wrapText="1"/>
    </xf>
    <xf numFmtId="0" fontId="4" fillId="11" borderId="37" xfId="0" applyFont="1" applyFill="1" applyBorder="1" applyAlignment="1">
      <alignment horizontal="left" vertical="center" wrapText="1"/>
    </xf>
    <xf numFmtId="0" fontId="3" fillId="11" borderId="38"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21" fillId="9" borderId="3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7" borderId="2" xfId="0" applyFont="1" applyFill="1" applyBorder="1" applyAlignment="1">
      <alignment horizontal="center" vertical="center" wrapText="1"/>
    </xf>
    <xf numFmtId="178" fontId="5" fillId="8" borderId="43" xfId="0" applyNumberFormat="1" applyFont="1" applyFill="1" applyBorder="1" applyAlignment="1">
      <alignment horizontal="right" vertical="center" wrapText="1"/>
    </xf>
    <xf numFmtId="178" fontId="5" fillId="8" borderId="44" xfId="0" applyNumberFormat="1" applyFont="1" applyFill="1" applyBorder="1" applyAlignment="1">
      <alignment horizontal="right" vertical="center" wrapText="1"/>
    </xf>
    <xf numFmtId="178" fontId="19" fillId="8" borderId="45" xfId="0" applyNumberFormat="1" applyFont="1" applyFill="1" applyBorder="1" applyAlignment="1">
      <alignment horizontal="right" vertical="center" wrapText="1"/>
    </xf>
    <xf numFmtId="178" fontId="5" fillId="8" borderId="52" xfId="0" applyNumberFormat="1" applyFont="1" applyFill="1" applyBorder="1" applyAlignment="1">
      <alignment horizontal="right" vertical="center" wrapText="1"/>
    </xf>
    <xf numFmtId="177" fontId="23" fillId="13" borderId="5" xfId="0" applyNumberFormat="1" applyFont="1" applyFill="1" applyBorder="1" applyAlignment="1">
      <alignment horizontal="right" vertical="center"/>
    </xf>
    <xf numFmtId="177" fontId="23" fillId="13" borderId="2" xfId="0" applyNumberFormat="1" applyFont="1" applyFill="1" applyBorder="1" applyAlignment="1">
      <alignment horizontal="right" vertical="center"/>
    </xf>
    <xf numFmtId="0" fontId="38" fillId="6" borderId="0" xfId="0" applyFont="1" applyFill="1" applyAlignment="1">
      <alignment vertical="center"/>
    </xf>
    <xf numFmtId="0" fontId="23" fillId="9" borderId="1" xfId="0" applyFont="1" applyFill="1" applyBorder="1" applyAlignment="1">
      <alignment horizontal="center" vertical="center" wrapText="1"/>
    </xf>
    <xf numFmtId="0" fontId="23" fillId="7" borderId="2" xfId="0" applyFont="1" applyFill="1" applyBorder="1" applyAlignment="1">
      <alignment horizontal="center" vertical="center" wrapText="1"/>
    </xf>
    <xf numFmtId="38" fontId="0" fillId="0" borderId="0" xfId="2" applyFont="1">
      <alignment vertical="center"/>
    </xf>
    <xf numFmtId="38" fontId="0" fillId="0" borderId="0" xfId="0" applyNumberFormat="1">
      <alignment vertical="center"/>
    </xf>
    <xf numFmtId="38" fontId="4" fillId="8" borderId="23" xfId="2" applyFont="1" applyFill="1" applyBorder="1" applyAlignment="1">
      <alignment horizontal="right" vertical="center"/>
    </xf>
    <xf numFmtId="38" fontId="4" fillId="8" borderId="25" xfId="2" applyFont="1" applyFill="1" applyBorder="1" applyAlignment="1">
      <alignment horizontal="right" vertical="center"/>
    </xf>
    <xf numFmtId="38" fontId="4" fillId="8" borderId="18" xfId="2" applyFont="1" applyFill="1" applyBorder="1" applyAlignment="1">
      <alignment horizontal="right" vertical="center"/>
    </xf>
    <xf numFmtId="38" fontId="4" fillId="8" borderId="20" xfId="2" applyFont="1" applyFill="1" applyBorder="1" applyAlignment="1">
      <alignment horizontal="right" vertical="center"/>
    </xf>
    <xf numFmtId="38" fontId="4" fillId="7" borderId="0" xfId="2" applyFont="1" applyFill="1" applyBorder="1" applyAlignment="1">
      <alignment horizontal="right" vertical="center"/>
    </xf>
    <xf numFmtId="38" fontId="4" fillId="8" borderId="26" xfId="2" applyFont="1" applyFill="1" applyBorder="1" applyAlignment="1">
      <alignment horizontal="right" vertical="center"/>
    </xf>
    <xf numFmtId="38" fontId="4" fillId="7" borderId="6" xfId="2" applyFont="1" applyFill="1" applyBorder="1" applyAlignment="1">
      <alignment horizontal="right" vertical="center"/>
    </xf>
    <xf numFmtId="38" fontId="5" fillId="0" borderId="18" xfId="1" applyNumberFormat="1" applyFont="1" applyFill="1" applyBorder="1" applyAlignment="1">
      <alignment horizontal="right" vertical="center"/>
    </xf>
    <xf numFmtId="0" fontId="4" fillId="0" borderId="0" xfId="0" applyFont="1" applyAlignment="1">
      <alignment horizontal="left" vertical="center" wrapText="1"/>
    </xf>
    <xf numFmtId="0" fontId="34" fillId="16" borderId="60" xfId="0" applyFont="1" applyFill="1" applyBorder="1" applyAlignment="1">
      <alignment vertical="center"/>
    </xf>
    <xf numFmtId="0" fontId="34" fillId="16" borderId="4" xfId="0" applyFont="1" applyFill="1" applyBorder="1" applyAlignment="1">
      <alignment vertical="center"/>
    </xf>
    <xf numFmtId="0" fontId="34" fillId="16" borderId="0" xfId="0" applyFont="1" applyFill="1" applyBorder="1" applyAlignment="1">
      <alignment vertical="center"/>
    </xf>
    <xf numFmtId="0" fontId="4" fillId="16" borderId="0" xfId="0" applyFont="1" applyFill="1">
      <alignment vertical="center"/>
    </xf>
    <xf numFmtId="0" fontId="4" fillId="4" borderId="68" xfId="0" applyNumberFormat="1" applyFont="1" applyFill="1" applyBorder="1" applyAlignment="1">
      <alignment horizontal="left" vertical="center" wrapText="1"/>
    </xf>
    <xf numFmtId="0" fontId="4" fillId="10" borderId="68" xfId="0" applyFont="1" applyFill="1" applyBorder="1" applyAlignment="1">
      <alignment horizontal="left" vertical="center" wrapText="1"/>
    </xf>
    <xf numFmtId="38" fontId="5" fillId="0" borderId="50" xfId="1" applyNumberFormat="1" applyFont="1" applyFill="1" applyBorder="1" applyAlignment="1">
      <alignment horizontal="right" vertical="center"/>
    </xf>
    <xf numFmtId="38" fontId="5" fillId="0" borderId="20" xfId="1" applyNumberFormat="1" applyFont="1" applyFill="1" applyBorder="1" applyAlignment="1">
      <alignment horizontal="right" vertical="center"/>
    </xf>
    <xf numFmtId="0" fontId="4" fillId="0" borderId="10" xfId="0" applyFont="1" applyFill="1" applyBorder="1">
      <alignment vertical="center"/>
    </xf>
    <xf numFmtId="0" fontId="4" fillId="0" borderId="7" xfId="0" applyFont="1" applyFill="1" applyBorder="1">
      <alignment vertical="center"/>
    </xf>
    <xf numFmtId="0" fontId="4" fillId="0" borderId="11" xfId="0" applyFont="1" applyFill="1" applyBorder="1">
      <alignment vertical="center"/>
    </xf>
    <xf numFmtId="0" fontId="4" fillId="0" borderId="0" xfId="0" applyFont="1" applyFill="1" applyBorder="1">
      <alignment vertical="center"/>
    </xf>
    <xf numFmtId="3" fontId="4" fillId="0" borderId="0" xfId="0" applyNumberFormat="1" applyFont="1" applyFill="1" applyBorder="1">
      <alignment vertical="center"/>
    </xf>
    <xf numFmtId="38" fontId="5" fillId="0" borderId="54" xfId="1" applyNumberFormat="1" applyFont="1" applyFill="1" applyBorder="1" applyAlignment="1">
      <alignment horizontal="right" vertical="center"/>
    </xf>
    <xf numFmtId="38" fontId="5" fillId="0" borderId="55" xfId="1" applyNumberFormat="1" applyFont="1" applyFill="1" applyBorder="1" applyAlignment="1">
      <alignment horizontal="right" vertical="center"/>
    </xf>
    <xf numFmtId="38" fontId="5" fillId="0" borderId="56" xfId="1" applyNumberFormat="1" applyFont="1" applyFill="1" applyBorder="1" applyAlignment="1">
      <alignment horizontal="right" vertical="center"/>
    </xf>
    <xf numFmtId="0" fontId="4" fillId="0" borderId="0" xfId="0" applyFont="1" applyAlignment="1">
      <alignment horizontal="left" vertical="center" wrapText="1"/>
    </xf>
    <xf numFmtId="0" fontId="38" fillId="6" borderId="13"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38" fillId="6" borderId="2" xfId="0" applyFont="1" applyFill="1" applyBorder="1" applyAlignment="1">
      <alignment horizontal="center" vertical="center" wrapText="1"/>
    </xf>
    <xf numFmtId="38" fontId="4" fillId="0" borderId="14" xfId="1" applyNumberFormat="1" applyFont="1" applyFill="1" applyBorder="1" applyAlignment="1">
      <alignment horizontal="right" vertical="center"/>
    </xf>
    <xf numFmtId="178" fontId="5" fillId="0" borderId="52" xfId="0" applyNumberFormat="1" applyFont="1" applyFill="1" applyBorder="1" applyAlignment="1">
      <alignment horizontal="right" vertical="center" wrapText="1"/>
    </xf>
    <xf numFmtId="178" fontId="19" fillId="0" borderId="26" xfId="0" applyNumberFormat="1" applyFont="1" applyFill="1"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38" fillId="6" borderId="2" xfId="0" applyFont="1" applyFill="1" applyBorder="1" applyAlignment="1">
      <alignment horizontal="center" vertical="center" wrapText="1"/>
    </xf>
    <xf numFmtId="178" fontId="5" fillId="8" borderId="86" xfId="0" applyNumberFormat="1" applyFont="1" applyFill="1" applyBorder="1" applyAlignment="1">
      <alignment horizontal="right" vertical="center" wrapText="1"/>
    </xf>
    <xf numFmtId="178" fontId="5" fillId="8" borderId="87" xfId="0" applyNumberFormat="1" applyFont="1" applyFill="1" applyBorder="1" applyAlignment="1">
      <alignment horizontal="right" vertical="center" wrapText="1"/>
    </xf>
    <xf numFmtId="0" fontId="4" fillId="0" borderId="0" xfId="0" applyFont="1" applyAlignment="1">
      <alignment horizontal="left" vertical="center" wrapText="1"/>
    </xf>
    <xf numFmtId="38" fontId="3" fillId="0" borderId="5" xfId="1" applyNumberFormat="1" applyFont="1" applyFill="1" applyBorder="1" applyAlignment="1">
      <alignment horizontal="right" vertical="center"/>
    </xf>
    <xf numFmtId="38" fontId="3" fillId="0" borderId="2" xfId="1" applyNumberFormat="1" applyFont="1" applyFill="1" applyBorder="1" applyAlignment="1">
      <alignment horizontal="right" vertical="center"/>
    </xf>
    <xf numFmtId="0" fontId="23" fillId="7" borderId="53" xfId="0" applyFont="1" applyFill="1" applyBorder="1" applyAlignment="1">
      <alignment horizontal="center" vertical="center" wrapText="1"/>
    </xf>
    <xf numFmtId="0" fontId="23" fillId="7" borderId="57" xfId="0" applyFont="1" applyFill="1" applyBorder="1" applyAlignment="1">
      <alignment horizontal="center" vertical="center" wrapText="1"/>
    </xf>
    <xf numFmtId="0" fontId="23" fillId="7" borderId="46" xfId="0" applyFont="1" applyFill="1" applyBorder="1" applyAlignment="1">
      <alignment horizontal="center" vertical="center" wrapText="1"/>
    </xf>
    <xf numFmtId="0" fontId="23" fillId="12" borderId="58" xfId="0" applyFont="1" applyFill="1" applyBorder="1" applyAlignment="1">
      <alignment horizontal="center" vertical="center" wrapText="1"/>
    </xf>
    <xf numFmtId="0" fontId="23" fillId="12" borderId="59"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23" fillId="12" borderId="49" xfId="0" applyFont="1" applyFill="1" applyBorder="1" applyAlignment="1">
      <alignment horizontal="center" vertical="center" wrapText="1"/>
    </xf>
    <xf numFmtId="0" fontId="23" fillId="12" borderId="47" xfId="0" applyFont="1" applyFill="1" applyBorder="1" applyAlignment="1">
      <alignment horizontal="center" vertical="center" wrapText="1"/>
    </xf>
    <xf numFmtId="0" fontId="23" fillId="12" borderId="51" xfId="0" applyFont="1" applyFill="1" applyBorder="1" applyAlignment="1">
      <alignment horizontal="center" vertical="center" wrapText="1"/>
    </xf>
    <xf numFmtId="0" fontId="23" fillId="12" borderId="48"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43" fillId="0" borderId="0" xfId="0" applyFont="1">
      <alignment vertical="center"/>
    </xf>
    <xf numFmtId="178" fontId="5" fillId="8" borderId="88" xfId="0" applyNumberFormat="1" applyFont="1" applyFill="1" applyBorder="1" applyAlignment="1">
      <alignment horizontal="right" vertical="center" wrapText="1"/>
    </xf>
    <xf numFmtId="178" fontId="5" fillId="8" borderId="89" xfId="0" applyNumberFormat="1" applyFont="1" applyFill="1" applyBorder="1" applyAlignment="1">
      <alignment horizontal="right" vertical="center" wrapText="1"/>
    </xf>
    <xf numFmtId="38" fontId="43" fillId="0" borderId="0" xfId="2" applyFont="1">
      <alignment vertical="center"/>
    </xf>
    <xf numFmtId="38" fontId="5" fillId="0" borderId="23" xfId="1" applyNumberFormat="1" applyFont="1" applyFill="1" applyBorder="1" applyAlignment="1">
      <alignment horizontal="right" vertical="center"/>
    </xf>
    <xf numFmtId="38" fontId="5" fillId="0" borderId="25" xfId="1" applyNumberFormat="1" applyFont="1" applyFill="1" applyBorder="1" applyAlignment="1">
      <alignment horizontal="right" vertical="center"/>
    </xf>
    <xf numFmtId="0" fontId="4" fillId="8" borderId="0" xfId="0" applyFont="1" applyFill="1" applyAlignment="1">
      <alignment horizontal="left" vertical="center" wrapText="1"/>
    </xf>
    <xf numFmtId="0" fontId="4" fillId="0" borderId="31" xfId="0" applyFont="1" applyBorder="1" applyAlignment="1">
      <alignment horizontal="center" vertical="center" wrapText="1"/>
    </xf>
    <xf numFmtId="0" fontId="40" fillId="7" borderId="63" xfId="0" applyFont="1" applyFill="1" applyBorder="1" applyAlignment="1">
      <alignment horizontal="left" vertical="center" wrapText="1"/>
    </xf>
    <xf numFmtId="0" fontId="40" fillId="7" borderId="64" xfId="0" applyFont="1" applyFill="1" applyBorder="1" applyAlignment="1">
      <alignment horizontal="left" vertical="center" wrapText="1"/>
    </xf>
    <xf numFmtId="0" fontId="4" fillId="0" borderId="61" xfId="0" applyFont="1" applyBorder="1" applyAlignment="1">
      <alignment horizontal="left" vertical="center" wrapText="1"/>
    </xf>
    <xf numFmtId="0" fontId="4" fillId="0" borderId="65" xfId="0" applyFont="1" applyBorder="1" applyAlignment="1">
      <alignment horizontal="left" vertical="center" wrapText="1"/>
    </xf>
    <xf numFmtId="0" fontId="3" fillId="7" borderId="66" xfId="0" applyFont="1" applyFill="1" applyBorder="1" applyAlignment="1">
      <alignment horizontal="center" vertical="center" wrapText="1"/>
    </xf>
    <xf numFmtId="0" fontId="3" fillId="7" borderId="67" xfId="0" applyFont="1" applyFill="1" applyBorder="1" applyAlignment="1">
      <alignment horizontal="center" vertical="center" wrapText="1"/>
    </xf>
    <xf numFmtId="0" fontId="4" fillId="0" borderId="6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39" fillId="7" borderId="63" xfId="0" applyFont="1" applyFill="1" applyBorder="1" applyAlignment="1">
      <alignment horizontal="left" vertical="center" wrapText="1"/>
    </xf>
    <xf numFmtId="0" fontId="39" fillId="7" borderId="64" xfId="0" applyFont="1" applyFill="1" applyBorder="1" applyAlignment="1">
      <alignment horizontal="left" vertical="center" wrapText="1"/>
    </xf>
    <xf numFmtId="0" fontId="4" fillId="8" borderId="61" xfId="0" applyFont="1" applyFill="1" applyBorder="1" applyAlignment="1">
      <alignment horizontal="left" vertical="center" wrapText="1"/>
    </xf>
    <xf numFmtId="0" fontId="4" fillId="8" borderId="62" xfId="0" applyFont="1" applyFill="1" applyBorder="1" applyAlignment="1">
      <alignment horizontal="left" vertical="center" wrapText="1"/>
    </xf>
    <xf numFmtId="0" fontId="0" fillId="0" borderId="0" xfId="0"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7" borderId="1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9" xfId="0" applyFont="1" applyFill="1" applyBorder="1" applyAlignment="1">
      <alignment horizontal="center" vertical="center"/>
    </xf>
    <xf numFmtId="0" fontId="38" fillId="6" borderId="8" xfId="0" applyFont="1" applyFill="1" applyBorder="1" applyAlignment="1">
      <alignment horizontal="center" vertical="center"/>
    </xf>
    <xf numFmtId="0" fontId="38" fillId="6" borderId="15" xfId="0" applyFont="1" applyFill="1" applyBorder="1" applyAlignment="1">
      <alignment horizontal="center" vertical="center"/>
    </xf>
    <xf numFmtId="0" fontId="32" fillId="6" borderId="13"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2"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9"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7" borderId="13"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2" xfId="0" applyFont="1" applyFill="1" applyBorder="1" applyAlignment="1">
      <alignment horizontal="center" vertical="center"/>
    </xf>
    <xf numFmtId="0" fontId="4" fillId="5" borderId="83" xfId="0" applyFont="1" applyFill="1" applyBorder="1" applyAlignment="1">
      <alignment horizontal="center" vertical="center" wrapText="1"/>
    </xf>
    <xf numFmtId="0" fontId="4" fillId="5" borderId="82" xfId="0" applyFont="1" applyFill="1" applyBorder="1" applyAlignment="1">
      <alignment horizontal="center" vertical="center" wrapText="1"/>
    </xf>
    <xf numFmtId="0" fontId="4" fillId="5" borderId="84" xfId="0" applyFont="1" applyFill="1" applyBorder="1" applyAlignment="1">
      <alignment horizontal="center" vertical="center" wrapText="1"/>
    </xf>
    <xf numFmtId="0" fontId="32" fillId="14" borderId="13" xfId="0" applyFont="1" applyFill="1" applyBorder="1" applyAlignment="1">
      <alignment horizontal="center" vertical="center"/>
    </xf>
    <xf numFmtId="0" fontId="32" fillId="14" borderId="5" xfId="0" applyFont="1" applyFill="1" applyBorder="1" applyAlignment="1">
      <alignment horizontal="center" vertical="center"/>
    </xf>
    <xf numFmtId="0" fontId="32" fillId="14" borderId="2" xfId="0" applyFont="1" applyFill="1" applyBorder="1" applyAlignment="1">
      <alignment horizontal="center" vertical="center"/>
    </xf>
    <xf numFmtId="38" fontId="4" fillId="4" borderId="69" xfId="0" applyNumberFormat="1" applyFont="1" applyFill="1" applyBorder="1" applyAlignment="1">
      <alignment horizontal="center" vertical="center" wrapText="1"/>
    </xf>
    <xf numFmtId="38" fontId="4" fillId="4" borderId="40" xfId="0" applyNumberFormat="1" applyFont="1" applyFill="1" applyBorder="1" applyAlignment="1">
      <alignment horizontal="center" vertical="center" wrapText="1"/>
    </xf>
    <xf numFmtId="38" fontId="4" fillId="4" borderId="70" xfId="0" applyNumberFormat="1" applyFont="1" applyFill="1" applyBorder="1" applyAlignment="1">
      <alignment horizontal="center" vertical="center" wrapText="1"/>
    </xf>
    <xf numFmtId="38" fontId="33" fillId="6" borderId="69" xfId="0" applyNumberFormat="1" applyFont="1" applyFill="1" applyBorder="1" applyAlignment="1">
      <alignment horizontal="center" vertical="center" wrapText="1"/>
    </xf>
    <xf numFmtId="38" fontId="33" fillId="6" borderId="40" xfId="0" applyNumberFormat="1" applyFont="1" applyFill="1" applyBorder="1" applyAlignment="1">
      <alignment horizontal="center" vertical="center" wrapText="1"/>
    </xf>
    <xf numFmtId="38" fontId="33" fillId="6" borderId="70" xfId="0" applyNumberFormat="1" applyFont="1" applyFill="1" applyBorder="1" applyAlignment="1">
      <alignment horizontal="center" vertical="center" wrapText="1"/>
    </xf>
    <xf numFmtId="0" fontId="4" fillId="10" borderId="83" xfId="0" applyFont="1" applyFill="1" applyBorder="1" applyAlignment="1">
      <alignment horizontal="center" vertical="center" wrapText="1"/>
    </xf>
    <xf numFmtId="0" fontId="4" fillId="10" borderId="82"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1" borderId="83" xfId="0" applyFont="1" applyFill="1" applyBorder="1" applyAlignment="1">
      <alignment horizontal="center" vertical="center" wrapText="1"/>
    </xf>
    <xf numFmtId="0" fontId="4" fillId="11" borderId="82" xfId="0" applyFont="1" applyFill="1" applyBorder="1" applyAlignment="1">
      <alignment horizontal="center" vertical="center" wrapText="1"/>
    </xf>
    <xf numFmtId="0" fontId="4" fillId="11" borderId="8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8" fillId="6" borderId="13"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5" fillId="7" borderId="85"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8" fillId="15" borderId="13" xfId="0" applyFont="1" applyFill="1" applyBorder="1" applyAlignment="1">
      <alignment horizontal="center" vertical="center" wrapText="1"/>
    </xf>
    <xf numFmtId="0" fontId="38" fillId="15" borderId="5" xfId="0" applyFont="1" applyFill="1" applyBorder="1" applyAlignment="1">
      <alignment horizontal="center" vertical="center" wrapText="1"/>
    </xf>
    <xf numFmtId="0" fontId="38" fillId="15" borderId="2" xfId="0" applyFont="1" applyFill="1" applyBorder="1" applyAlignment="1">
      <alignment horizontal="center" vertical="center" wrapText="1"/>
    </xf>
    <xf numFmtId="0" fontId="5" fillId="12" borderId="80" xfId="0" applyFont="1" applyFill="1" applyBorder="1" applyAlignment="1">
      <alignment horizontal="center" vertical="center" wrapText="1"/>
    </xf>
    <xf numFmtId="0" fontId="5" fillId="12" borderId="78" xfId="0" applyFont="1" applyFill="1" applyBorder="1" applyAlignment="1">
      <alignment horizontal="center" vertical="center" wrapText="1"/>
    </xf>
    <xf numFmtId="0" fontId="5" fillId="12" borderId="81" xfId="0" applyFont="1" applyFill="1" applyBorder="1" applyAlignment="1">
      <alignment horizontal="center" vertical="center" wrapText="1"/>
    </xf>
    <xf numFmtId="0" fontId="5" fillId="12" borderId="75" xfId="0" applyFont="1" applyFill="1" applyBorder="1" applyAlignment="1">
      <alignment horizontal="center" vertical="center" wrapText="1"/>
    </xf>
    <xf numFmtId="0" fontId="5" fillId="12" borderId="76" xfId="0" applyFont="1" applyFill="1" applyBorder="1" applyAlignment="1">
      <alignment horizontal="center" vertical="center" wrapText="1"/>
    </xf>
    <xf numFmtId="0" fontId="5" fillId="12" borderId="79" xfId="0" applyFont="1" applyFill="1" applyBorder="1" applyAlignment="1">
      <alignment horizontal="center" vertical="center" wrapText="1"/>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41" fillId="15" borderId="13" xfId="0" applyFont="1" applyFill="1" applyBorder="1" applyAlignment="1">
      <alignment horizontal="center" vertical="center" wrapText="1"/>
    </xf>
    <xf numFmtId="0" fontId="41" fillId="15" borderId="5" xfId="0" applyFont="1" applyFill="1" applyBorder="1" applyAlignment="1">
      <alignment horizontal="center" vertical="center" wrapText="1"/>
    </xf>
    <xf numFmtId="0" fontId="41" fillId="15" borderId="2" xfId="0" applyFont="1" applyFill="1" applyBorder="1" applyAlignment="1">
      <alignment horizontal="center" vertical="center" wrapText="1"/>
    </xf>
    <xf numFmtId="0" fontId="38" fillId="6" borderId="74" xfId="0" applyFont="1" applyFill="1" applyBorder="1" applyAlignment="1">
      <alignment horizontal="center" vertical="center" wrapText="1"/>
    </xf>
    <xf numFmtId="0" fontId="33" fillId="6" borderId="24" xfId="0" applyNumberFormat="1" applyFont="1" applyFill="1" applyBorder="1" applyAlignment="1">
      <alignment horizontal="left" vertical="center" wrapText="1"/>
    </xf>
    <xf numFmtId="0" fontId="33" fillId="6" borderId="5" xfId="0" applyNumberFormat="1" applyFont="1" applyFill="1" applyBorder="1" applyAlignment="1">
      <alignment horizontal="left" vertical="center" wrapText="1"/>
    </xf>
    <xf numFmtId="0" fontId="41" fillId="6" borderId="13" xfId="0" applyFont="1" applyFill="1" applyBorder="1" applyAlignment="1">
      <alignment horizontal="center" vertical="center" wrapText="1"/>
    </xf>
    <xf numFmtId="0" fontId="41" fillId="6" borderId="5" xfId="0" applyFont="1" applyFill="1" applyBorder="1" applyAlignment="1">
      <alignment horizontal="center" vertical="center" wrapText="1"/>
    </xf>
    <xf numFmtId="0" fontId="41" fillId="6" borderId="2" xfId="0" applyFont="1" applyFill="1" applyBorder="1" applyAlignment="1">
      <alignment horizontal="center" vertical="center" wrapText="1"/>
    </xf>
    <xf numFmtId="0" fontId="41" fillId="6" borderId="85"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5" fillId="12" borderId="77" xfId="0" applyFont="1" applyFill="1" applyBorder="1" applyAlignment="1">
      <alignment horizontal="center" vertical="center" wrapText="1"/>
    </xf>
    <xf numFmtId="0" fontId="42" fillId="6" borderId="0" xfId="0" applyFont="1" applyFill="1" applyAlignment="1">
      <alignment horizontal="center" vertical="center"/>
    </xf>
    <xf numFmtId="0" fontId="4" fillId="0" borderId="0" xfId="0" applyFont="1" applyFill="1" applyAlignment="1">
      <alignment horizontal="center" vertical="center" wrapText="1"/>
    </xf>
    <xf numFmtId="0" fontId="37" fillId="0" borderId="0" xfId="4" applyFont="1" applyFill="1" applyAlignment="1" applyProtection="1">
      <alignment horizontal="right" vertical="center"/>
    </xf>
    <xf numFmtId="0" fontId="4" fillId="0" borderId="0" xfId="0" applyFont="1" applyFill="1" applyAlignment="1">
      <alignment horizontal="right" vertical="center"/>
    </xf>
  </cellXfs>
  <cellStyles count="54">
    <cellStyle name="Hyperlink 2" xfId="5" xr:uid="{00000000-0005-0000-0000-000000000000}"/>
    <cellStyle name="Normal 2" xfId="6" xr:uid="{00000000-0005-0000-0000-000001000000}"/>
    <cellStyle name="Normal 2 2" xfId="7" xr:uid="{00000000-0005-0000-0000-000002000000}"/>
    <cellStyle name="Normal 3" xfId="8" xr:uid="{00000000-0005-0000-0000-000003000000}"/>
    <cellStyle name="Normal 4" xfId="9" xr:uid="{00000000-0005-0000-0000-000004000000}"/>
    <cellStyle name="Normal 5" xfId="10" xr:uid="{00000000-0005-0000-0000-000005000000}"/>
    <cellStyle name="Обычный 2" xfId="11" xr:uid="{00000000-0005-0000-0000-000006000000}"/>
    <cellStyle name="ハイパーリンク" xfId="4" builtinId="8"/>
    <cellStyle name="ハイパーリンク 10" xfId="12" xr:uid="{00000000-0005-0000-0000-000008000000}"/>
    <cellStyle name="ハイパーリンク 11" xfId="13" xr:uid="{00000000-0005-0000-0000-000009000000}"/>
    <cellStyle name="ハイパーリンク 2" xfId="14" xr:uid="{00000000-0005-0000-0000-00000A000000}"/>
    <cellStyle name="ハイパーリンク 3" xfId="15" xr:uid="{00000000-0005-0000-0000-00000B000000}"/>
    <cellStyle name="ハイパーリンク 3 2" xfId="16" xr:uid="{00000000-0005-0000-0000-00000C000000}"/>
    <cellStyle name="ハイパーリンク 4" xfId="17" xr:uid="{00000000-0005-0000-0000-00000D000000}"/>
    <cellStyle name="ハイパーリンク 5" xfId="18" xr:uid="{00000000-0005-0000-0000-00000E000000}"/>
    <cellStyle name="ハイパーリンク 5 2" xfId="19" xr:uid="{00000000-0005-0000-0000-00000F000000}"/>
    <cellStyle name="ハイパーリンク 6" xfId="20" xr:uid="{00000000-0005-0000-0000-000010000000}"/>
    <cellStyle name="ハイパーリンク 6 2" xfId="21" xr:uid="{00000000-0005-0000-0000-000011000000}"/>
    <cellStyle name="ハイパーリンク 7" xfId="22" xr:uid="{00000000-0005-0000-0000-000012000000}"/>
    <cellStyle name="ハイパーリンク 7 2" xfId="23" xr:uid="{00000000-0005-0000-0000-000013000000}"/>
    <cellStyle name="ハイパーリンク 7 3" xfId="24" xr:uid="{00000000-0005-0000-0000-000014000000}"/>
    <cellStyle name="ハイパーリンク 8" xfId="25" xr:uid="{00000000-0005-0000-0000-000015000000}"/>
    <cellStyle name="ハイパーリンク 9" xfId="26" xr:uid="{00000000-0005-0000-0000-000016000000}"/>
    <cellStyle name="ハイパーリンク 9 2" xfId="27" xr:uid="{00000000-0005-0000-0000-000017000000}"/>
    <cellStyle name="桁区切り" xfId="2" builtinId="6"/>
    <cellStyle name="桁区切り [0.00]" xfId="1" builtinId="3"/>
    <cellStyle name="桁区切り [0.00] 2" xfId="28" xr:uid="{00000000-0005-0000-0000-00001A000000}"/>
    <cellStyle name="桁区切り [0.00] 2 2" xfId="29" xr:uid="{00000000-0005-0000-0000-00001B000000}"/>
    <cellStyle name="桁区切り [0.00] 2 3" xfId="30" xr:uid="{00000000-0005-0000-0000-00001C000000}"/>
    <cellStyle name="桁区切り 2" xfId="31" xr:uid="{00000000-0005-0000-0000-00001D000000}"/>
    <cellStyle name="桁区切り 3" xfId="32" xr:uid="{00000000-0005-0000-0000-00001E000000}"/>
    <cellStyle name="桁区切り 4" xfId="33" xr:uid="{00000000-0005-0000-0000-00001F000000}"/>
    <cellStyle name="桁区切り 5" xfId="34" xr:uid="{00000000-0005-0000-0000-000020000000}"/>
    <cellStyle name="桁区切り 6" xfId="35" xr:uid="{00000000-0005-0000-0000-000021000000}"/>
    <cellStyle name="通貨 [0.00]" xfId="3" builtinId="4"/>
    <cellStyle name="標準" xfId="0" builtinId="0"/>
    <cellStyle name="標準 10" xfId="36" xr:uid="{00000000-0005-0000-0000-000024000000}"/>
    <cellStyle name="標準 10 2" xfId="37" xr:uid="{00000000-0005-0000-0000-000025000000}"/>
    <cellStyle name="標準 10 3" xfId="38" xr:uid="{00000000-0005-0000-0000-000026000000}"/>
    <cellStyle name="標準 11" xfId="39" xr:uid="{00000000-0005-0000-0000-000027000000}"/>
    <cellStyle name="標準 12" xfId="40" xr:uid="{00000000-0005-0000-0000-000028000000}"/>
    <cellStyle name="標準 12 2" xfId="41" xr:uid="{00000000-0005-0000-0000-000029000000}"/>
    <cellStyle name="標準 13" xfId="53" xr:uid="{00000000-0005-0000-0000-00002A000000}"/>
    <cellStyle name="標準 2" xfId="42" xr:uid="{00000000-0005-0000-0000-00002B000000}"/>
    <cellStyle name="標準 2 2" xfId="43" xr:uid="{00000000-0005-0000-0000-00002C000000}"/>
    <cellStyle name="標準 3" xfId="44" xr:uid="{00000000-0005-0000-0000-00002D000000}"/>
    <cellStyle name="標準 4" xfId="45" xr:uid="{00000000-0005-0000-0000-00002E000000}"/>
    <cellStyle name="標準 5" xfId="46" xr:uid="{00000000-0005-0000-0000-00002F000000}"/>
    <cellStyle name="標準 6" xfId="47" xr:uid="{00000000-0005-0000-0000-000030000000}"/>
    <cellStyle name="標準 6 2" xfId="48" xr:uid="{00000000-0005-0000-0000-000031000000}"/>
    <cellStyle name="標準 7" xfId="49" xr:uid="{00000000-0005-0000-0000-000032000000}"/>
    <cellStyle name="標準 8" xfId="50" xr:uid="{00000000-0005-0000-0000-000033000000}"/>
    <cellStyle name="標準 9" xfId="51" xr:uid="{00000000-0005-0000-0000-000034000000}"/>
    <cellStyle name="標準 9 2" xfId="52" xr:uid="{00000000-0005-0000-0000-000035000000}"/>
  </cellStyles>
  <dxfs count="14">
    <dxf>
      <fill>
        <patternFill patternType="solid">
          <fgColor rgb="FFD8E4BC"/>
          <bgColor rgb="FF000000"/>
        </patternFill>
      </fill>
    </dxf>
    <dxf>
      <fill>
        <patternFill patternType="solid">
          <fgColor rgb="FFC5D9F1"/>
          <bgColor rgb="FF000000"/>
        </patternFill>
      </fill>
    </dxf>
    <dxf>
      <fill>
        <patternFill patternType="solid">
          <fgColor rgb="FFD8E4BC"/>
          <bgColor rgb="FF000000"/>
        </patternFill>
      </fill>
    </dxf>
    <dxf>
      <fill>
        <patternFill patternType="solid">
          <fgColor rgb="FFC5D9F1"/>
          <bgColor rgb="FF000000"/>
        </patternFill>
      </fill>
    </dxf>
    <dxf>
      <fill>
        <patternFill patternType="solid">
          <fgColor rgb="FFD8E4BC"/>
          <bgColor rgb="FF000000"/>
        </patternFill>
      </fill>
    </dxf>
    <dxf>
      <fill>
        <patternFill patternType="solid">
          <fgColor rgb="FFC5D9F1"/>
          <bgColor rgb="FF000000"/>
        </patternFill>
      </fill>
    </dxf>
    <dxf>
      <fill>
        <patternFill patternType="solid">
          <fgColor rgb="FFD8E4BC"/>
          <bgColor rgb="FF000000"/>
        </patternFill>
      </fill>
    </dxf>
    <dxf>
      <fill>
        <patternFill patternType="solid">
          <fgColor rgb="FFC5D9F1"/>
          <bgColor rgb="FF000000"/>
        </patternFill>
      </fill>
    </dxf>
    <dxf>
      <fill>
        <patternFill patternType="solid">
          <fgColor rgb="FFD8E4BC"/>
          <bgColor rgb="FF000000"/>
        </patternFill>
      </fill>
    </dxf>
    <dxf>
      <fill>
        <patternFill patternType="solid">
          <fgColor rgb="FFC5D9F1"/>
          <bgColor rgb="FF000000"/>
        </patternFill>
      </fill>
    </dxf>
    <dxf>
      <fill>
        <patternFill patternType="solid">
          <fgColor rgb="FFD8E4BC"/>
          <bgColor rgb="FF000000"/>
        </patternFill>
      </fill>
    </dxf>
    <dxf>
      <fill>
        <patternFill patternType="solid">
          <fgColor rgb="FFC5D9F1"/>
          <bgColor rgb="FF000000"/>
        </patternFill>
      </fill>
    </dxf>
    <dxf>
      <fill>
        <patternFill patternType="solid">
          <fgColor rgb="FFD8E4BC"/>
          <bgColor rgb="FF000000"/>
        </patternFill>
      </fill>
    </dxf>
    <dxf>
      <fill>
        <patternFill patternType="solid">
          <fgColor rgb="FFC5D9F1"/>
          <bgColor rgb="FF000000"/>
        </patternFill>
      </fill>
    </dxf>
  </dxfs>
  <tableStyles count="0" defaultTableStyle="TableStyleMedium9" defaultPivotStyle="PivotStyleLight16"/>
  <colors>
    <mruColors>
      <color rgb="FFFFFFCC"/>
      <color rgb="FFECE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39906181940018E-2"/>
          <c:y val="6.7171555875361263E-2"/>
          <c:w val="0.89195819526509756"/>
          <c:h val="0.69602632967950584"/>
        </c:manualLayout>
      </c:layout>
      <c:barChart>
        <c:barDir val="col"/>
        <c:grouping val="clustered"/>
        <c:varyColors val="0"/>
        <c:ser>
          <c:idx val="0"/>
          <c:order val="2"/>
          <c:tx>
            <c:strRef>
              <c:f>Account_CP2!$DD$2</c:f>
              <c:strCache>
                <c:ptCount val="1"/>
                <c:pt idx="0">
                  <c:v>AAU-CP2</c:v>
                </c:pt>
              </c:strCache>
            </c:strRef>
          </c:tx>
          <c:spPr>
            <a:solidFill>
              <a:schemeClr val="accent5">
                <a:lumMod val="40000"/>
                <a:lumOff val="60000"/>
              </a:schemeClr>
            </a:solidFill>
            <a:effectLst/>
          </c:spPr>
          <c:invertIfNegative val="0"/>
          <c:cat>
            <c:numRef>
              <c:f>(Account_CP2!$C$3,Account_CP2!$J$3,Account_CP2!$Q$3,Account_CP2!$X$3,Account_CP2!$AE$3,Account_CP2!$AL$3,Account_CP2!$AS$3,Account_CP2!$AZ$3,Account_CP2!$BG$3)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(Account_CP2!$DD$43,Account_CP2!$DE$43,Account_CP2!$DF$43,Account_CP2!$DG$43,Account_CP2!$DH$43,Account_CP2!$DI$43,Account_CP2!$DJ$43,Account_CP2!$DK$43,Account_CP2!$DN$43)</c:f>
              <c:numCache>
                <c:formatCode>#,##0_ </c:formatCode>
                <c:ptCount val="9"/>
                <c:pt idx="0">
                  <c:v>0</c:v>
                </c:pt>
                <c:pt idx="1">
                  <c:v>0</c:v>
                </c:pt>
                <c:pt idx="2">
                  <c:v>0</c:v>
                </c:pt>
                <c:pt idx="3">
                  <c:v>0</c:v>
                </c:pt>
                <c:pt idx="4">
                  <c:v>5794523</c:v>
                </c:pt>
                <c:pt idx="5">
                  <c:v>5794523</c:v>
                </c:pt>
                <c:pt idx="6">
                  <c:v>5794523</c:v>
                </c:pt>
                <c:pt idx="7">
                  <c:v>5794523</c:v>
                </c:pt>
                <c:pt idx="8">
                  <c:v>44076024692</c:v>
                </c:pt>
              </c:numCache>
            </c:numRef>
          </c:val>
          <c:extLst>
            <c:ext xmlns:c16="http://schemas.microsoft.com/office/drawing/2014/chart" uri="{C3380CC4-5D6E-409C-BE32-E72D297353CC}">
              <c16:uniqueId val="{00000002-DF8A-47B3-8A97-17E1EE3701FB}"/>
            </c:ext>
          </c:extLst>
        </c:ser>
        <c:dLbls>
          <c:showLegendKey val="0"/>
          <c:showVal val="0"/>
          <c:showCatName val="0"/>
          <c:showSerName val="0"/>
          <c:showPercent val="0"/>
          <c:showBubbleSize val="0"/>
        </c:dLbls>
        <c:gapWidth val="61"/>
        <c:overlap val="100"/>
        <c:axId val="1015780000"/>
        <c:axId val="1"/>
      </c:barChart>
      <c:barChart>
        <c:barDir val="col"/>
        <c:grouping val="clustered"/>
        <c:varyColors val="0"/>
        <c:ser>
          <c:idx val="1"/>
          <c:order val="0"/>
          <c:tx>
            <c:strRef>
              <c:f>Account_CP2!$C$2</c:f>
              <c:strCache>
                <c:ptCount val="1"/>
                <c:pt idx="0">
                  <c:v>CER-CP2</c:v>
                </c:pt>
              </c:strCache>
            </c:strRef>
          </c:tx>
          <c:spPr>
            <a:solidFill>
              <a:srgbClr val="4A434B"/>
            </a:solidFill>
          </c:spPr>
          <c:invertIfNegative val="0"/>
          <c:cat>
            <c:numRef>
              <c:f>(Account_CP2!$C$3,Account_CP2!$J$3,Account_CP2!$Q$3,Account_CP2!$X$3,Account_CP2!$AE$3,Account_CP2!$AL$3,Account_CP2!$AS$3,Account_CP2!$AZ$3,Account_CP2!$BG$3)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(Account_CP2!$E$43,Account_CP2!$L$43,Account_CP2!$S$43,Account_CP2!$Z$43,Account_CP2!$AG$43,Account_CP2!$AN$43,Account_CP2!$AU$43,Account_CP2!$BB$43,Account_CP2!$BI$43)</c:f>
              <c:numCache>
                <c:formatCode>#,##0_ </c:formatCode>
                <c:ptCount val="9"/>
                <c:pt idx="0">
                  <c:v>436557</c:v>
                </c:pt>
                <c:pt idx="1">
                  <c:v>15100125</c:v>
                </c:pt>
                <c:pt idx="2">
                  <c:v>69081420</c:v>
                </c:pt>
                <c:pt idx="3">
                  <c:v>165910622</c:v>
                </c:pt>
                <c:pt idx="4">
                  <c:v>266757161</c:v>
                </c:pt>
                <c:pt idx="5">
                  <c:v>322123986</c:v>
                </c:pt>
                <c:pt idx="6">
                  <c:v>349961403</c:v>
                </c:pt>
                <c:pt idx="7">
                  <c:v>385335482</c:v>
                </c:pt>
                <c:pt idx="8">
                  <c:v>424754612</c:v>
                </c:pt>
              </c:numCache>
            </c:numRef>
          </c:val>
          <c:extLst>
            <c:ext xmlns:c16="http://schemas.microsoft.com/office/drawing/2014/chart" uri="{C3380CC4-5D6E-409C-BE32-E72D297353CC}">
              <c16:uniqueId val="{00000000-DF8A-47B3-8A97-17E1EE3701FB}"/>
            </c:ext>
          </c:extLst>
        </c:ser>
        <c:ser>
          <c:idx val="2"/>
          <c:order val="1"/>
          <c:tx>
            <c:strRef>
              <c:f>Account_CP2!$BN$2</c:f>
              <c:strCache>
                <c:ptCount val="1"/>
                <c:pt idx="0">
                  <c:v>ERU-CP2</c:v>
                </c:pt>
              </c:strCache>
            </c:strRef>
          </c:tx>
          <c:spPr>
            <a:solidFill>
              <a:srgbClr val="ED5353"/>
            </a:solidFill>
            <a:ln w="25400">
              <a:noFill/>
            </a:ln>
          </c:spPr>
          <c:invertIfNegative val="0"/>
          <c:cat>
            <c:numRef>
              <c:f>(Account_CP2!$C$3,Account_CP2!$J$3,Account_CP2!$Q$3,Account_CP2!$X$3,Account_CP2!$AE$3,Account_CP2!$AL$3,Account_CP2!$AS$3,Account_CP2!$AZ$3,Account_CP2!$BG$3)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(Account_CP2!$DO$43,Account_CP2!$DO$43,Account_CP2!$DO$43,Account_CP2!$BP$43,Account_CP2!$BW$43,Account_CP2!$CD$43,Account_CP2!$CK$43,Account_CP2!$CR$43,Account_CP2!$CY$43)</c:f>
              <c:numCache>
                <c:formatCode>General</c:formatCode>
                <c:ptCount val="9"/>
                <c:pt idx="0">
                  <c:v>0</c:v>
                </c:pt>
                <c:pt idx="1">
                  <c:v>0</c:v>
                </c:pt>
                <c:pt idx="2">
                  <c:v>0</c:v>
                </c:pt>
                <c:pt idx="3" formatCode="#,##0_ ">
                  <c:v>9687811</c:v>
                </c:pt>
                <c:pt idx="4" formatCode="#,##0_ ">
                  <c:v>75648392</c:v>
                </c:pt>
                <c:pt idx="5" formatCode="#,##0_ ">
                  <c:v>162776245</c:v>
                </c:pt>
                <c:pt idx="6" formatCode="#,##0_ ">
                  <c:v>165659797</c:v>
                </c:pt>
                <c:pt idx="7" formatCode="#,##0_ ">
                  <c:v>165087918</c:v>
                </c:pt>
                <c:pt idx="8" formatCode="#,##0_ ">
                  <c:v>161469391</c:v>
                </c:pt>
              </c:numCache>
            </c:numRef>
          </c:val>
          <c:extLst>
            <c:ext xmlns:c16="http://schemas.microsoft.com/office/drawing/2014/chart" uri="{C3380CC4-5D6E-409C-BE32-E72D297353CC}">
              <c16:uniqueId val="{00000001-DF8A-47B3-8A97-17E1EE3701FB}"/>
            </c:ext>
          </c:extLst>
        </c:ser>
        <c:dLbls>
          <c:showLegendKey val="0"/>
          <c:showVal val="0"/>
          <c:showCatName val="0"/>
          <c:showSerName val="0"/>
          <c:showPercent val="0"/>
          <c:showBubbleSize val="0"/>
        </c:dLbls>
        <c:gapWidth val="255"/>
        <c:overlap val="100"/>
        <c:axId val="782585008"/>
        <c:axId val="782577104"/>
      </c:barChart>
      <c:catAx>
        <c:axId val="10157800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max val="5000000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5780000"/>
        <c:crosses val="autoZero"/>
        <c:crossBetween val="between"/>
        <c:dispUnits>
          <c:builtInUnit val="millions"/>
          <c:dispUnitsLbl>
            <c:layout>
              <c:manualLayout>
                <c:xMode val="edge"/>
                <c:yMode val="edge"/>
                <c:x val="5.866983855401995E-3"/>
                <c:y val="0.72874917352888136"/>
              </c:manualLayout>
            </c:layout>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ltLang="ja-JP"/>
                    <a:t>Million</a:t>
                  </a:r>
                  <a:endParaRPr lang="ja-JP" altLang="en-US"/>
                </a:p>
              </c:rich>
            </c:tx>
            <c:spPr>
              <a:noFill/>
              <a:ln w="25400">
                <a:noFill/>
              </a:ln>
            </c:spPr>
          </c:dispUnitsLbl>
        </c:dispUnits>
      </c:valAx>
      <c:valAx>
        <c:axId val="782577104"/>
        <c:scaling>
          <c:orientation val="minMax"/>
          <c:max val="700000000"/>
        </c:scaling>
        <c:delete val="0"/>
        <c:axPos val="r"/>
        <c:numFmt formatCode="#,##0_ " sourceLinked="1"/>
        <c:majorTickMark val="out"/>
        <c:minorTickMark val="none"/>
        <c:tickLblPos val="high"/>
        <c:crossAx val="782585008"/>
        <c:crosses val="max"/>
        <c:crossBetween val="between"/>
        <c:dispUnits>
          <c:builtInUnit val="millions"/>
        </c:dispUnits>
      </c:valAx>
      <c:catAx>
        <c:axId val="782585008"/>
        <c:scaling>
          <c:orientation val="minMax"/>
        </c:scaling>
        <c:delete val="1"/>
        <c:axPos val="b"/>
        <c:numFmt formatCode="General" sourceLinked="1"/>
        <c:majorTickMark val="out"/>
        <c:minorTickMark val="none"/>
        <c:tickLblPos val="nextTo"/>
        <c:crossAx val="782577104"/>
        <c:crosses val="autoZero"/>
        <c:auto val="1"/>
        <c:lblAlgn val="ctr"/>
        <c:lblOffset val="100"/>
        <c:noMultiLvlLbl val="0"/>
      </c:catAx>
      <c:spPr>
        <a:noFill/>
        <a:ln w="25400">
          <a:noFill/>
        </a:ln>
      </c:spPr>
    </c:plotArea>
    <c:legend>
      <c:legendPos val="b"/>
      <c:layout>
        <c:manualLayout>
          <c:xMode val="edge"/>
          <c:yMode val="edge"/>
          <c:x val="0.29536826273966055"/>
          <c:y val="0.88306998612862031"/>
          <c:w val="0.30067111304052896"/>
          <c:h val="6.9562487895119984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22237414065968E-2"/>
          <c:y val="8.0805461319007177E-2"/>
          <c:w val="0.89587520109350316"/>
          <c:h val="0.78815420925564439"/>
        </c:manualLayout>
      </c:layout>
      <c:barChart>
        <c:barDir val="col"/>
        <c:grouping val="clustered"/>
        <c:varyColors val="0"/>
        <c:ser>
          <c:idx val="0"/>
          <c:order val="0"/>
          <c:tx>
            <c:strRef>
              <c:f>Analytics!$A$60</c:f>
              <c:strCache>
                <c:ptCount val="1"/>
                <c:pt idx="0">
                  <c:v>CER Additions</c:v>
                </c:pt>
              </c:strCache>
            </c:strRef>
          </c:tx>
          <c:spPr>
            <a:solidFill>
              <a:schemeClr val="accent2"/>
            </a:solidFill>
            <a:ln>
              <a:noFill/>
            </a:ln>
            <a:effectLst/>
          </c:spPr>
          <c:invertIfNegative val="0"/>
          <c:dLbls>
            <c:dLbl>
              <c:idx val="6"/>
              <c:layout>
                <c:manualLayout>
                  <c:x val="-1.5748029543303423E-3"/>
                  <c:y val="-3.70370370370370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25-4635-B613-CCD74A77C83B}"/>
                </c:ext>
              </c:extLst>
            </c:dLbl>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Analytics!$B$59:$J$59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Analytics!$B$60:$J$60</c:f>
              <c:numCache>
                <c:formatCode>#,##0_ ;[Red]\-#,##0\ </c:formatCode>
                <c:ptCount val="9"/>
                <c:pt idx="0">
                  <c:v>869061</c:v>
                </c:pt>
                <c:pt idx="1">
                  <c:v>24424525</c:v>
                </c:pt>
                <c:pt idx="2">
                  <c:v>126268728</c:v>
                </c:pt>
                <c:pt idx="3">
                  <c:v>164426300</c:v>
                </c:pt>
                <c:pt idx="4">
                  <c:v>169265609</c:v>
                </c:pt>
                <c:pt idx="5">
                  <c:v>119361383</c:v>
                </c:pt>
                <c:pt idx="6">
                  <c:v>104223131</c:v>
                </c:pt>
                <c:pt idx="7">
                  <c:v>158328833</c:v>
                </c:pt>
                <c:pt idx="8">
                  <c:v>198089672</c:v>
                </c:pt>
              </c:numCache>
            </c:numRef>
          </c:val>
          <c:extLst>
            <c:ext xmlns:c16="http://schemas.microsoft.com/office/drawing/2014/chart" uri="{C3380CC4-5D6E-409C-BE32-E72D297353CC}">
              <c16:uniqueId val="{00000000-1E19-4915-83CD-3B2B60119D7F}"/>
            </c:ext>
          </c:extLst>
        </c:ser>
        <c:ser>
          <c:idx val="1"/>
          <c:order val="1"/>
          <c:tx>
            <c:strRef>
              <c:f>Analytics!$A$61</c:f>
              <c:strCache>
                <c:ptCount val="1"/>
                <c:pt idx="0">
                  <c:v>CER Subtractions</c:v>
                </c:pt>
              </c:strCache>
            </c:strRef>
          </c:tx>
          <c:spPr>
            <a:solidFill>
              <a:schemeClr val="accent4"/>
            </a:solidFill>
            <a:ln>
              <a:noFill/>
            </a:ln>
            <a:effectLst/>
          </c:spPr>
          <c:invertIfNegative val="0"/>
          <c:cat>
            <c:numRef>
              <c:f>Analytics!$B$59:$J$59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Analytics!$B$61:$J$61</c:f>
              <c:numCache>
                <c:formatCode>#,##0_ ;[Red]\-#,##0\ </c:formatCode>
                <c:ptCount val="9"/>
                <c:pt idx="0">
                  <c:v>-869061</c:v>
                </c:pt>
                <c:pt idx="1">
                  <c:v>-24424525</c:v>
                </c:pt>
                <c:pt idx="2">
                  <c:v>-126268728</c:v>
                </c:pt>
                <c:pt idx="3">
                  <c:v>-164426300</c:v>
                </c:pt>
                <c:pt idx="4">
                  <c:v>-169265609</c:v>
                </c:pt>
                <c:pt idx="5">
                  <c:v>-119361383</c:v>
                </c:pt>
                <c:pt idx="6">
                  <c:v>-104223131</c:v>
                </c:pt>
                <c:pt idx="7">
                  <c:v>-158328833</c:v>
                </c:pt>
                <c:pt idx="8">
                  <c:v>-198089672</c:v>
                </c:pt>
              </c:numCache>
            </c:numRef>
          </c:val>
          <c:extLst>
            <c:ext xmlns:c16="http://schemas.microsoft.com/office/drawing/2014/chart" uri="{C3380CC4-5D6E-409C-BE32-E72D297353CC}">
              <c16:uniqueId val="{00000000-64E8-4ED8-AB24-0D96E0393658}"/>
            </c:ext>
          </c:extLst>
        </c:ser>
        <c:ser>
          <c:idx val="2"/>
          <c:order val="2"/>
          <c:tx>
            <c:strRef>
              <c:f>Analytics!$A$62</c:f>
              <c:strCache>
                <c:ptCount val="1"/>
                <c:pt idx="0">
                  <c:v>ERU Additiosn</c:v>
                </c:pt>
              </c:strCache>
            </c:strRef>
          </c:tx>
          <c:spPr>
            <a:solidFill>
              <a:schemeClr val="accent6"/>
            </a:solidFill>
            <a:ln>
              <a:noFill/>
            </a:ln>
            <a:effectLst/>
          </c:spPr>
          <c:invertIfNegative val="0"/>
          <c:cat>
            <c:numRef>
              <c:f>Analytics!$B$59:$J$59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Analytics!$B$62:$J$62</c:f>
              <c:numCache>
                <c:formatCode>#,##0_ ;[Red]\-#,##0\ </c:formatCode>
                <c:ptCount val="9"/>
                <c:pt idx="0">
                  <c:v>0</c:v>
                </c:pt>
                <c:pt idx="1">
                  <c:v>0</c:v>
                </c:pt>
                <c:pt idx="2">
                  <c:v>0</c:v>
                </c:pt>
                <c:pt idx="3">
                  <c:v>9687811</c:v>
                </c:pt>
                <c:pt idx="4">
                  <c:v>73694614</c:v>
                </c:pt>
                <c:pt idx="5">
                  <c:v>90643160</c:v>
                </c:pt>
                <c:pt idx="6">
                  <c:v>102239234</c:v>
                </c:pt>
                <c:pt idx="7">
                  <c:v>10688078</c:v>
                </c:pt>
                <c:pt idx="8">
                  <c:v>232117</c:v>
                </c:pt>
              </c:numCache>
            </c:numRef>
          </c:val>
          <c:extLst>
            <c:ext xmlns:c16="http://schemas.microsoft.com/office/drawing/2014/chart" uri="{C3380CC4-5D6E-409C-BE32-E72D297353CC}">
              <c16:uniqueId val="{00000001-64E8-4ED8-AB24-0D96E0393658}"/>
            </c:ext>
          </c:extLst>
        </c:ser>
        <c:ser>
          <c:idx val="3"/>
          <c:order val="3"/>
          <c:tx>
            <c:strRef>
              <c:f>Analytics!$A$63</c:f>
              <c:strCache>
                <c:ptCount val="1"/>
                <c:pt idx="0">
                  <c:v>ERU Subtractions</c:v>
                </c:pt>
              </c:strCache>
            </c:strRef>
          </c:tx>
          <c:spPr>
            <a:solidFill>
              <a:schemeClr val="accent2">
                <a:lumMod val="60000"/>
              </a:schemeClr>
            </a:solidFill>
            <a:ln>
              <a:noFill/>
            </a:ln>
            <a:effectLst/>
          </c:spPr>
          <c:invertIfNegative val="0"/>
          <c:cat>
            <c:numRef>
              <c:f>Analytics!$B$59:$J$59</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Analytics!$B$63:$J$63</c:f>
              <c:numCache>
                <c:formatCode>#,##0_ ;[Red]\-#,##0\ </c:formatCode>
                <c:ptCount val="9"/>
                <c:pt idx="0">
                  <c:v>0</c:v>
                </c:pt>
                <c:pt idx="1">
                  <c:v>0</c:v>
                </c:pt>
                <c:pt idx="2">
                  <c:v>0</c:v>
                </c:pt>
                <c:pt idx="3">
                  <c:v>-9687811</c:v>
                </c:pt>
                <c:pt idx="4">
                  <c:v>-73694614</c:v>
                </c:pt>
                <c:pt idx="5">
                  <c:v>-90643160</c:v>
                </c:pt>
                <c:pt idx="6">
                  <c:v>-102239234</c:v>
                </c:pt>
                <c:pt idx="7">
                  <c:v>-10688078</c:v>
                </c:pt>
                <c:pt idx="8">
                  <c:v>-232117</c:v>
                </c:pt>
              </c:numCache>
            </c:numRef>
          </c:val>
          <c:extLst>
            <c:ext xmlns:c16="http://schemas.microsoft.com/office/drawing/2014/chart" uri="{C3380CC4-5D6E-409C-BE32-E72D297353CC}">
              <c16:uniqueId val="{00000002-64E8-4ED8-AB24-0D96E0393658}"/>
            </c:ext>
          </c:extLst>
        </c:ser>
        <c:dLbls>
          <c:showLegendKey val="0"/>
          <c:showVal val="0"/>
          <c:showCatName val="0"/>
          <c:showSerName val="0"/>
          <c:showPercent val="0"/>
          <c:showBubbleSize val="0"/>
        </c:dLbls>
        <c:gapWidth val="219"/>
        <c:overlap val="-27"/>
        <c:axId val="1378547216"/>
        <c:axId val="1"/>
      </c:barChart>
      <c:catAx>
        <c:axId val="137854721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_ ;[Red]\-#,##0\ "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8547216"/>
        <c:crosses val="autoZero"/>
        <c:crossBetween val="between"/>
        <c:dispUnits>
          <c:builtInUnit val="millions"/>
          <c:dispUnitsLbl>
            <c:spPr>
              <a:noFill/>
              <a:ln w="25400">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dispUnitsLbl>
        </c:dispUnits>
      </c:valAx>
      <c:spPr>
        <a:noFill/>
        <a:ln w="25400">
          <a:noFill/>
        </a:ln>
        <a:effectLst/>
      </c:spPr>
    </c:plotArea>
    <c:legend>
      <c:legendPos val="r"/>
      <c:layout>
        <c:manualLayout>
          <c:xMode val="edge"/>
          <c:yMode val="edge"/>
          <c:x val="0.12298129066779813"/>
          <c:y val="0.91473033435283457"/>
          <c:w val="0.15396783455759305"/>
          <c:h val="8.5269722120115826E-2"/>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360211627635549E-2"/>
          <c:y val="5.3973531793128367E-2"/>
          <c:w val="0.91046430553816238"/>
          <c:h val="0.90737978489723314"/>
        </c:manualLayout>
      </c:layout>
      <c:barChart>
        <c:barDir val="col"/>
        <c:grouping val="clustered"/>
        <c:varyColors val="0"/>
        <c:ser>
          <c:idx val="0"/>
          <c:order val="0"/>
          <c:tx>
            <c:strRef>
              <c:f>'Macro Transactions'!$A$15:$A$24</c:f>
              <c:strCache>
                <c:ptCount val="1"/>
                <c:pt idx="0">
                  <c:v>CDM Registry</c:v>
                </c:pt>
              </c:strCache>
            </c:strRef>
          </c:tx>
          <c:spPr>
            <a:solidFill>
              <a:srgbClr val="4A434B"/>
            </a:solidFill>
            <a:ln w="25400">
              <a:noFill/>
            </a:ln>
          </c:spPr>
          <c:invertIfNegative val="0"/>
          <c:dLbls>
            <c:dLbl>
              <c:idx val="0"/>
              <c:layout>
                <c:manualLayout>
                  <c:x val="4.974378618036935E-2"/>
                  <c:y val="6.6344706944742357E-2"/>
                </c:manualLayout>
              </c:layout>
              <c:dLblPos val="outEnd"/>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8AB0-4F95-907B-0B9F9B8BD228}"/>
                </c:ext>
              </c:extLst>
            </c:dLbl>
            <c:numFmt formatCode="#,##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Base"/>
            <c:showLegendKey val="1"/>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Analytics!$B$75:$B$76</c:f>
              <c:numCache>
                <c:formatCode>General</c:formatCode>
                <c:ptCount val="2"/>
              </c:numCache>
            </c:numRef>
          </c:cat>
          <c:val>
            <c:numRef>
              <c:f>'Macro Transactions'!$U$24</c:f>
              <c:numCache>
                <c:formatCode>#,##0_ ;[Red]\-#,##0\ </c:formatCode>
                <c:ptCount val="1"/>
                <c:pt idx="0">
                  <c:v>-407454650</c:v>
                </c:pt>
              </c:numCache>
            </c:numRef>
          </c:val>
          <c:extLst>
            <c:ext xmlns:c16="http://schemas.microsoft.com/office/drawing/2014/chart" uri="{C3380CC4-5D6E-409C-BE32-E72D297353CC}">
              <c16:uniqueId val="{00000001-8AB0-4F95-907B-0B9F9B8BD228}"/>
            </c:ext>
          </c:extLst>
        </c:ser>
        <c:ser>
          <c:idx val="1"/>
          <c:order val="1"/>
          <c:tx>
            <c:strRef>
              <c:f>'Macro Transactions'!$A$25:$A$34</c:f>
              <c:strCache>
                <c:ptCount val="1"/>
                <c:pt idx="0">
                  <c:v>EU Registry</c:v>
                </c:pt>
              </c:strCache>
            </c:strRef>
          </c:tx>
          <c:spPr>
            <a:solidFill>
              <a:srgbClr val="ED5353"/>
            </a:solidFill>
            <a:ln w="25400">
              <a:noFill/>
            </a:ln>
          </c:spPr>
          <c:invertIfNegative val="0"/>
          <c:dLbls>
            <c:dLbl>
              <c:idx val="0"/>
              <c:layout>
                <c:manualLayout>
                  <c:x val="4.5111415571470657E-2"/>
                  <c:y val="6.7907273461273995E-2"/>
                </c:manualLayout>
              </c:layout>
              <c:dLblPos val="outEnd"/>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8AB0-4F95-907B-0B9F9B8BD22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'Macro Transactions'!$U$34</c:f>
              <c:numCache>
                <c:formatCode>#,##0_ ;[Red]\-#,##0\ </c:formatCode>
                <c:ptCount val="1"/>
                <c:pt idx="0">
                  <c:v>157759435</c:v>
                </c:pt>
              </c:numCache>
            </c:numRef>
          </c:val>
          <c:extLst>
            <c:ext xmlns:c16="http://schemas.microsoft.com/office/drawing/2014/chart" uri="{C3380CC4-5D6E-409C-BE32-E72D297353CC}">
              <c16:uniqueId val="{00000003-8AB0-4F95-907B-0B9F9B8BD228}"/>
            </c:ext>
          </c:extLst>
        </c:ser>
        <c:ser>
          <c:idx val="2"/>
          <c:order val="2"/>
          <c:tx>
            <c:strRef>
              <c:f>'Macro Transactions'!$A$35:$A$44</c:f>
              <c:strCache>
                <c:ptCount val="1"/>
                <c:pt idx="0">
                  <c:v>Austria</c:v>
                </c:pt>
              </c:strCache>
            </c:strRef>
          </c:tx>
          <c:spPr>
            <a:solidFill>
              <a:srgbClr val="9BBB59"/>
            </a:solidFill>
            <a:ln w="25400">
              <a:noFill/>
            </a:ln>
          </c:spPr>
          <c:invertIfNegative val="0"/>
          <c:val>
            <c:numRef>
              <c:f>'Macro Transactions'!$U$44</c:f>
              <c:numCache>
                <c:formatCode>#,##0_ ;[Red]\-#,##0\ </c:formatCode>
                <c:ptCount val="1"/>
                <c:pt idx="0">
                  <c:v>844072</c:v>
                </c:pt>
              </c:numCache>
            </c:numRef>
          </c:val>
          <c:extLst>
            <c:ext xmlns:c16="http://schemas.microsoft.com/office/drawing/2014/chart" uri="{C3380CC4-5D6E-409C-BE32-E72D297353CC}">
              <c16:uniqueId val="{00000004-8AB0-4F95-907B-0B9F9B8BD228}"/>
            </c:ext>
          </c:extLst>
        </c:ser>
        <c:ser>
          <c:idx val="3"/>
          <c:order val="3"/>
          <c:tx>
            <c:strRef>
              <c:f>'Macro Transactions'!$A$45:$A$54</c:f>
              <c:strCache>
                <c:ptCount val="1"/>
                <c:pt idx="0">
                  <c:v>Belgium</c:v>
                </c:pt>
              </c:strCache>
            </c:strRef>
          </c:tx>
          <c:spPr>
            <a:solidFill>
              <a:srgbClr val="8064A2"/>
            </a:solidFill>
            <a:ln w="25400">
              <a:noFill/>
            </a:ln>
          </c:spPr>
          <c:invertIfNegative val="0"/>
          <c:val>
            <c:numRef>
              <c:f>'Macro Transactions'!$U$54</c:f>
              <c:numCache>
                <c:formatCode>#,##0_ ;[Red]\-#,##0\ </c:formatCode>
                <c:ptCount val="1"/>
                <c:pt idx="0">
                  <c:v>1333425</c:v>
                </c:pt>
              </c:numCache>
            </c:numRef>
          </c:val>
          <c:extLst>
            <c:ext xmlns:c16="http://schemas.microsoft.com/office/drawing/2014/chart" uri="{C3380CC4-5D6E-409C-BE32-E72D297353CC}">
              <c16:uniqueId val="{00000005-8AB0-4F95-907B-0B9F9B8BD228}"/>
            </c:ext>
          </c:extLst>
        </c:ser>
        <c:ser>
          <c:idx val="4"/>
          <c:order val="4"/>
          <c:tx>
            <c:strRef>
              <c:f>'Macro Transactions'!$A$85:$A$94</c:f>
              <c:strCache>
                <c:ptCount val="1"/>
                <c:pt idx="0">
                  <c:v>Denmark </c:v>
                </c:pt>
              </c:strCache>
            </c:strRef>
          </c:tx>
          <c:spPr>
            <a:solidFill>
              <a:srgbClr val="4BACC6"/>
            </a:solidFill>
            <a:ln w="25400">
              <a:noFill/>
            </a:ln>
          </c:spPr>
          <c:invertIfNegative val="0"/>
          <c:val>
            <c:numRef>
              <c:f>'Macro Transactions'!$U$94</c:f>
              <c:numCache>
                <c:formatCode>#,##0_ ;[Red]\-#,##0\ </c:formatCode>
                <c:ptCount val="1"/>
                <c:pt idx="0">
                  <c:v>2781349</c:v>
                </c:pt>
              </c:numCache>
            </c:numRef>
          </c:val>
          <c:extLst>
            <c:ext xmlns:c16="http://schemas.microsoft.com/office/drawing/2014/chart" uri="{C3380CC4-5D6E-409C-BE32-E72D297353CC}">
              <c16:uniqueId val="{00000006-8AB0-4F95-907B-0B9F9B8BD228}"/>
            </c:ext>
          </c:extLst>
        </c:ser>
        <c:ser>
          <c:idx val="5"/>
          <c:order val="5"/>
          <c:tx>
            <c:strRef>
              <c:f>'Macro Transactions'!$A$105:$A$114</c:f>
              <c:strCache>
                <c:ptCount val="1"/>
                <c:pt idx="0">
                  <c:v>Finland</c:v>
                </c:pt>
              </c:strCache>
            </c:strRef>
          </c:tx>
          <c:spPr>
            <a:solidFill>
              <a:srgbClr val="F79646"/>
            </a:solidFill>
            <a:ln w="25400">
              <a:noFill/>
            </a:ln>
          </c:spPr>
          <c:invertIfNegative val="0"/>
          <c:val>
            <c:numRef>
              <c:f>'Macro Transactions'!$U$114</c:f>
              <c:numCache>
                <c:formatCode>#,##0_ ;[Red]\-#,##0\ </c:formatCode>
                <c:ptCount val="1"/>
                <c:pt idx="0">
                  <c:v>3336569</c:v>
                </c:pt>
              </c:numCache>
            </c:numRef>
          </c:val>
          <c:extLst>
            <c:ext xmlns:c16="http://schemas.microsoft.com/office/drawing/2014/chart" uri="{C3380CC4-5D6E-409C-BE32-E72D297353CC}">
              <c16:uniqueId val="{00000007-8AB0-4F95-907B-0B9F9B8BD228}"/>
            </c:ext>
          </c:extLst>
        </c:ser>
        <c:ser>
          <c:idx val="6"/>
          <c:order val="6"/>
          <c:tx>
            <c:strRef>
              <c:f>'Macro Transactions'!$A$115:$A$124</c:f>
              <c:strCache>
                <c:ptCount val="1"/>
                <c:pt idx="0">
                  <c:v>France</c:v>
                </c:pt>
              </c:strCache>
            </c:strRef>
          </c:tx>
          <c:spPr>
            <a:solidFill>
              <a:schemeClr val="accent1">
                <a:lumMod val="60000"/>
              </a:schemeClr>
            </a:solidFill>
            <a:ln>
              <a:noFill/>
            </a:ln>
            <a:effectLst/>
          </c:spPr>
          <c:invertIfNegative val="0"/>
          <c:val>
            <c:numRef>
              <c:f>'Macro Transactions'!$U$124</c:f>
              <c:numCache>
                <c:formatCode>#,##0_ ;[Red]\-#,##0\ </c:formatCode>
                <c:ptCount val="1"/>
                <c:pt idx="0">
                  <c:v>7984787</c:v>
                </c:pt>
              </c:numCache>
            </c:numRef>
          </c:val>
          <c:extLst>
            <c:ext xmlns:c16="http://schemas.microsoft.com/office/drawing/2014/chart" uri="{C3380CC4-5D6E-409C-BE32-E72D297353CC}">
              <c16:uniqueId val="{00000008-8AB0-4F95-907B-0B9F9B8BD228}"/>
            </c:ext>
          </c:extLst>
        </c:ser>
        <c:ser>
          <c:idx val="7"/>
          <c:order val="7"/>
          <c:tx>
            <c:strRef>
              <c:f>'Macro Transactions'!$A$125:$A$134</c:f>
              <c:strCache>
                <c:ptCount val="1"/>
                <c:pt idx="0">
                  <c:v>Germany</c:v>
                </c:pt>
              </c:strCache>
            </c:strRef>
          </c:tx>
          <c:spPr>
            <a:solidFill>
              <a:schemeClr val="accent2">
                <a:lumMod val="60000"/>
              </a:schemeClr>
            </a:solidFill>
            <a:ln>
              <a:noFill/>
            </a:ln>
            <a:effectLst/>
          </c:spPr>
          <c:invertIfNegative val="0"/>
          <c:dLbls>
            <c:dLbl>
              <c:idx val="0"/>
              <c:layout>
                <c:manualLayout>
                  <c:x val="-1.5281276844626438E-2"/>
                  <c:y val="1.0666876640420046E-2"/>
                </c:manualLayout>
              </c:layout>
              <c:dLblPos val="outEnd"/>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AB0-4F95-907B-0B9F9B8BD22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'Macro Transactions'!$U$134</c:f>
              <c:numCache>
                <c:formatCode>#,##0_ ;[Red]\-#,##0\ </c:formatCode>
                <c:ptCount val="1"/>
                <c:pt idx="0">
                  <c:v>25408311</c:v>
                </c:pt>
              </c:numCache>
            </c:numRef>
          </c:val>
          <c:extLst>
            <c:ext xmlns:c16="http://schemas.microsoft.com/office/drawing/2014/chart" uri="{C3380CC4-5D6E-409C-BE32-E72D297353CC}">
              <c16:uniqueId val="{0000000A-8AB0-4F95-907B-0B9F9B8BD228}"/>
            </c:ext>
          </c:extLst>
        </c:ser>
        <c:ser>
          <c:idx val="8"/>
          <c:order val="8"/>
          <c:tx>
            <c:strRef>
              <c:f>'Macro Transactions'!$A$155:$A$164</c:f>
              <c:strCache>
                <c:ptCount val="1"/>
                <c:pt idx="0">
                  <c:v>Ireland</c:v>
                </c:pt>
              </c:strCache>
            </c:strRef>
          </c:tx>
          <c:spPr>
            <a:solidFill>
              <a:schemeClr val="accent3">
                <a:lumMod val="60000"/>
              </a:schemeClr>
            </a:solidFill>
            <a:ln>
              <a:noFill/>
            </a:ln>
            <a:effectLst/>
          </c:spPr>
          <c:invertIfNegative val="0"/>
          <c:dLbls>
            <c:dLbl>
              <c:idx val="0"/>
              <c:layout>
                <c:manualLayout>
                  <c:x val="1.7632242513030506E-2"/>
                  <c:y val="-2.6666666666666666E-3"/>
                </c:manualLayout>
              </c:layout>
              <c:dLblPos val="outEnd"/>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AB0-4F95-907B-0B9F9B8BD22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'Macro Transactions'!$U$134</c:f>
              <c:numCache>
                <c:formatCode>#,##0_ ;[Red]\-#,##0\ </c:formatCode>
                <c:ptCount val="1"/>
                <c:pt idx="0">
                  <c:v>25408311</c:v>
                </c:pt>
              </c:numCache>
            </c:numRef>
          </c:val>
          <c:extLst>
            <c:ext xmlns:c16="http://schemas.microsoft.com/office/drawing/2014/chart" uri="{C3380CC4-5D6E-409C-BE32-E72D297353CC}">
              <c16:uniqueId val="{0000000C-8AB0-4F95-907B-0B9F9B8BD228}"/>
            </c:ext>
          </c:extLst>
        </c:ser>
        <c:ser>
          <c:idx val="9"/>
          <c:order val="9"/>
          <c:tx>
            <c:strRef>
              <c:f>'Macro Transactions'!$A$165:$A$174</c:f>
              <c:strCache>
                <c:ptCount val="1"/>
                <c:pt idx="0">
                  <c:v>Italy</c:v>
                </c:pt>
              </c:strCache>
            </c:strRef>
          </c:tx>
          <c:spPr>
            <a:solidFill>
              <a:schemeClr val="accent4">
                <a:lumMod val="60000"/>
              </a:schemeClr>
            </a:solidFill>
            <a:ln>
              <a:noFill/>
            </a:ln>
            <a:effectLst/>
          </c:spPr>
          <c:invertIfNegative val="0"/>
          <c:val>
            <c:numRef>
              <c:f>'Macro Transactions'!$U$174</c:f>
              <c:numCache>
                <c:formatCode>#,##0_ ;[Red]\-#,##0\ </c:formatCode>
                <c:ptCount val="1"/>
                <c:pt idx="0">
                  <c:v>2965617</c:v>
                </c:pt>
              </c:numCache>
            </c:numRef>
          </c:val>
          <c:extLst>
            <c:ext xmlns:c16="http://schemas.microsoft.com/office/drawing/2014/chart" uri="{C3380CC4-5D6E-409C-BE32-E72D297353CC}">
              <c16:uniqueId val="{0000000D-8AB0-4F95-907B-0B9F9B8BD228}"/>
            </c:ext>
          </c:extLst>
        </c:ser>
        <c:ser>
          <c:idx val="10"/>
          <c:order val="10"/>
          <c:tx>
            <c:strRef>
              <c:f>'Macro Transactions'!$A$185:$A$194</c:f>
              <c:strCache>
                <c:ptCount val="1"/>
                <c:pt idx="0">
                  <c:v>Lithuania</c:v>
                </c:pt>
              </c:strCache>
            </c:strRef>
          </c:tx>
          <c:spPr>
            <a:solidFill>
              <a:schemeClr val="accent5">
                <a:lumMod val="60000"/>
              </a:schemeClr>
            </a:solidFill>
            <a:ln>
              <a:noFill/>
            </a:ln>
            <a:effectLst/>
          </c:spPr>
          <c:invertIfNegative val="0"/>
          <c:val>
            <c:numRef>
              <c:f>'Macro Transactions'!$U$194</c:f>
              <c:numCache>
                <c:formatCode>#,##0_ ;[Red]\-#,##0\ </c:formatCode>
                <c:ptCount val="1"/>
                <c:pt idx="0">
                  <c:v>-1529915</c:v>
                </c:pt>
              </c:numCache>
            </c:numRef>
          </c:val>
          <c:extLst>
            <c:ext xmlns:c16="http://schemas.microsoft.com/office/drawing/2014/chart" uri="{C3380CC4-5D6E-409C-BE32-E72D297353CC}">
              <c16:uniqueId val="{0000000E-8AB0-4F95-907B-0B9F9B8BD228}"/>
            </c:ext>
          </c:extLst>
        </c:ser>
        <c:ser>
          <c:idx val="12"/>
          <c:order val="11"/>
          <c:tx>
            <c:strRef>
              <c:f>'Macro Transactions'!$A$195:$A$204</c:f>
              <c:strCache>
                <c:ptCount val="1"/>
                <c:pt idx="0">
                  <c:v>Luxembourg</c:v>
                </c:pt>
              </c:strCache>
            </c:strRef>
          </c:tx>
          <c:spPr>
            <a:solidFill>
              <a:schemeClr val="accent1">
                <a:lumMod val="80000"/>
                <a:lumOff val="20000"/>
              </a:schemeClr>
            </a:solidFill>
            <a:ln>
              <a:noFill/>
            </a:ln>
            <a:effectLst/>
          </c:spPr>
          <c:invertIfNegative val="0"/>
          <c:val>
            <c:numRef>
              <c:f>'Macro Transactions'!$U$204</c:f>
              <c:numCache>
                <c:formatCode>#,##0_ ;[Red]\-#,##0\ </c:formatCode>
                <c:ptCount val="1"/>
                <c:pt idx="0">
                  <c:v>1038749</c:v>
                </c:pt>
              </c:numCache>
            </c:numRef>
          </c:val>
          <c:extLst>
            <c:ext xmlns:c16="http://schemas.microsoft.com/office/drawing/2014/chart" uri="{C3380CC4-5D6E-409C-BE32-E72D297353CC}">
              <c16:uniqueId val="{0000000F-8AB0-4F95-907B-0B9F9B8BD228}"/>
            </c:ext>
          </c:extLst>
        </c:ser>
        <c:ser>
          <c:idx val="13"/>
          <c:order val="12"/>
          <c:tx>
            <c:strRef>
              <c:f>'Macro Transactions'!$A$205:$A$214</c:f>
              <c:strCache>
                <c:ptCount val="1"/>
                <c:pt idx="0">
                  <c:v>Netherlands</c:v>
                </c:pt>
              </c:strCache>
            </c:strRef>
          </c:tx>
          <c:spPr>
            <a:solidFill>
              <a:schemeClr val="accent2">
                <a:lumMod val="80000"/>
                <a:lumOff val="20000"/>
              </a:schemeClr>
            </a:solidFill>
            <a:ln>
              <a:noFill/>
            </a:ln>
            <a:effectLst/>
          </c:spPr>
          <c:invertIfNegative val="0"/>
          <c:dLbls>
            <c:dLbl>
              <c:idx val="0"/>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8AB0-4F95-907B-0B9F9B8BD22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0"/>
            <c:showCatName val="0"/>
            <c:showSerName val="1"/>
            <c:showPercent val="0"/>
            <c:showBubbleSize val="0"/>
            <c:showLeaderLines val="0"/>
            <c:extLst>
              <c:ext xmlns:c15="http://schemas.microsoft.com/office/drawing/2012/chart" uri="{CE6537A1-D6FC-4f65-9D91-7224C49458BB}">
                <c15:showLeaderLines val="0"/>
              </c:ext>
            </c:extLst>
          </c:dLbls>
          <c:val>
            <c:numRef>
              <c:f>'Macro Transactions'!$U$214</c:f>
              <c:numCache>
                <c:formatCode>#,##0_ ;[Red]\-#,##0\ </c:formatCode>
                <c:ptCount val="1"/>
                <c:pt idx="0">
                  <c:v>8225996</c:v>
                </c:pt>
              </c:numCache>
            </c:numRef>
          </c:val>
          <c:extLst>
            <c:ext xmlns:c16="http://schemas.microsoft.com/office/drawing/2014/chart" uri="{C3380CC4-5D6E-409C-BE32-E72D297353CC}">
              <c16:uniqueId val="{00000011-8AB0-4F95-907B-0B9F9B8BD228}"/>
            </c:ext>
          </c:extLst>
        </c:ser>
        <c:ser>
          <c:idx val="14"/>
          <c:order val="13"/>
          <c:tx>
            <c:strRef>
              <c:f>'Macro Transactions'!$A$225:$A$234</c:f>
              <c:strCache>
                <c:ptCount val="1"/>
                <c:pt idx="0">
                  <c:v>Portugal</c:v>
                </c:pt>
              </c:strCache>
            </c:strRef>
          </c:tx>
          <c:spPr>
            <a:solidFill>
              <a:schemeClr val="accent3">
                <a:lumMod val="80000"/>
                <a:lumOff val="20000"/>
              </a:schemeClr>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12-8AB0-4F95-907B-0B9F9B8BD228}"/>
            </c:ext>
          </c:extLst>
        </c:ser>
        <c:ser>
          <c:idx val="15"/>
          <c:order val="14"/>
          <c:tx>
            <c:strRef>
              <c:f>'Macro Transactions'!$A$265:$A$274</c:f>
              <c:strCache>
                <c:ptCount val="1"/>
                <c:pt idx="0">
                  <c:v>Spain</c:v>
                </c:pt>
              </c:strCache>
            </c:strRef>
          </c:tx>
          <c:spPr>
            <a:solidFill>
              <a:schemeClr val="accent4">
                <a:lumMod val="80000"/>
                <a:lumOff val="20000"/>
              </a:schemeClr>
            </a:solidFill>
            <a:ln>
              <a:noFill/>
            </a:ln>
            <a:effectLst/>
          </c:spPr>
          <c:invertIfNegative val="0"/>
          <c:val>
            <c:numRef>
              <c:f>'Macro Transactions'!$U$274</c:f>
              <c:numCache>
                <c:formatCode>#,##0_ ;[Red]\-#,##0\ </c:formatCode>
                <c:ptCount val="1"/>
                <c:pt idx="0">
                  <c:v>4536057</c:v>
                </c:pt>
              </c:numCache>
            </c:numRef>
          </c:val>
          <c:extLst>
            <c:ext xmlns:c16="http://schemas.microsoft.com/office/drawing/2014/chart" uri="{C3380CC4-5D6E-409C-BE32-E72D297353CC}">
              <c16:uniqueId val="{00000013-8AB0-4F95-907B-0B9F9B8BD228}"/>
            </c:ext>
          </c:extLst>
        </c:ser>
        <c:ser>
          <c:idx val="16"/>
          <c:order val="15"/>
          <c:tx>
            <c:strRef>
              <c:f>'Macro Transactions'!$A$275:$A$284</c:f>
              <c:strCache>
                <c:ptCount val="1"/>
                <c:pt idx="0">
                  <c:v>Sweden</c:v>
                </c:pt>
              </c:strCache>
            </c:strRef>
          </c:tx>
          <c:spPr>
            <a:solidFill>
              <a:schemeClr val="accent5">
                <a:lumMod val="80000"/>
                <a:lumOff val="20000"/>
              </a:schemeClr>
            </a:solidFill>
            <a:ln>
              <a:noFill/>
            </a:ln>
            <a:effectLst/>
          </c:spPr>
          <c:invertIfNegative val="0"/>
          <c:dLbls>
            <c:dLbl>
              <c:idx val="0"/>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8AB0-4F95-907B-0B9F9B8BD22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'Macro Transactions'!$U$284</c:f>
              <c:numCache>
                <c:formatCode>#,##0_ ;[Red]\-#,##0\ </c:formatCode>
                <c:ptCount val="1"/>
                <c:pt idx="0">
                  <c:v>23878292</c:v>
                </c:pt>
              </c:numCache>
            </c:numRef>
          </c:val>
          <c:extLst>
            <c:ext xmlns:c16="http://schemas.microsoft.com/office/drawing/2014/chart" uri="{C3380CC4-5D6E-409C-BE32-E72D297353CC}">
              <c16:uniqueId val="{00000015-8AB0-4F95-907B-0B9F9B8BD228}"/>
            </c:ext>
          </c:extLst>
        </c:ser>
        <c:ser>
          <c:idx val="18"/>
          <c:order val="16"/>
          <c:tx>
            <c:strRef>
              <c:f>'Macro Transactions'!$A$285:$A$294</c:f>
              <c:strCache>
                <c:ptCount val="1"/>
                <c:pt idx="0">
                  <c:v>Australia</c:v>
                </c:pt>
              </c:strCache>
            </c:strRef>
          </c:tx>
          <c:spPr>
            <a:solidFill>
              <a:schemeClr val="accent1">
                <a:lumMod val="80000"/>
              </a:schemeClr>
            </a:solidFill>
            <a:ln>
              <a:noFill/>
            </a:ln>
            <a:effectLst/>
          </c:spPr>
          <c:invertIfNegative val="0"/>
          <c:dLbls>
            <c:dLbl>
              <c:idx val="0"/>
              <c:layout>
                <c:manualLayout>
                  <c:x val="0"/>
                  <c:y val="-4.5685279187817306E-2"/>
                </c:manualLayout>
              </c:layout>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BE6-4ABC-8767-32CFC90A0BDD}"/>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'Macro Transactions'!$U$294</c:f>
              <c:numCache>
                <c:formatCode>#,##0_ ;[Red]\-#,##0\ </c:formatCode>
                <c:ptCount val="1"/>
                <c:pt idx="0">
                  <c:v>47272986</c:v>
                </c:pt>
              </c:numCache>
            </c:numRef>
          </c:val>
          <c:extLst>
            <c:ext xmlns:c16="http://schemas.microsoft.com/office/drawing/2014/chart" uri="{C3380CC4-5D6E-409C-BE32-E72D297353CC}">
              <c16:uniqueId val="{00000018-8AB0-4F95-907B-0B9F9B8BD228}"/>
            </c:ext>
          </c:extLst>
        </c:ser>
        <c:ser>
          <c:idx val="19"/>
          <c:order val="17"/>
          <c:tx>
            <c:strRef>
              <c:f>'Macro Transactions'!$A$305:$A$314</c:f>
              <c:strCache>
                <c:ptCount val="1"/>
                <c:pt idx="0">
                  <c:v>Liechtenstein</c:v>
                </c:pt>
              </c:strCache>
            </c:strRef>
          </c:tx>
          <c:spPr>
            <a:solidFill>
              <a:schemeClr val="accent2">
                <a:lumMod val="80000"/>
              </a:schemeClr>
            </a:solidFill>
            <a:ln>
              <a:noFill/>
            </a:ln>
            <a:effectLst/>
          </c:spPr>
          <c:invertIfNegative val="0"/>
          <c:val>
            <c:numRef>
              <c:f>'Macro Transactions'!$U$314</c:f>
              <c:numCache>
                <c:formatCode>#,##0_ ;[Red]\-#,##0\ </c:formatCode>
                <c:ptCount val="1"/>
                <c:pt idx="0">
                  <c:v>487365</c:v>
                </c:pt>
              </c:numCache>
            </c:numRef>
          </c:val>
          <c:extLst>
            <c:ext xmlns:c16="http://schemas.microsoft.com/office/drawing/2014/chart" uri="{C3380CC4-5D6E-409C-BE32-E72D297353CC}">
              <c16:uniqueId val="{00000019-8AB0-4F95-907B-0B9F9B8BD228}"/>
            </c:ext>
          </c:extLst>
        </c:ser>
        <c:ser>
          <c:idx val="20"/>
          <c:order val="18"/>
          <c:tx>
            <c:strRef>
              <c:f>'Macro Transactions'!$A$325:$A$334</c:f>
              <c:strCache>
                <c:ptCount val="1"/>
                <c:pt idx="0">
                  <c:v>Norway</c:v>
                </c:pt>
              </c:strCache>
            </c:strRef>
          </c:tx>
          <c:spPr>
            <a:solidFill>
              <a:schemeClr val="accent3">
                <a:lumMod val="80000"/>
              </a:schemeClr>
            </a:solidFill>
            <a:ln>
              <a:noFill/>
            </a:ln>
            <a:effectLst/>
          </c:spPr>
          <c:invertIfNegative val="0"/>
          <c:dLbls>
            <c:dLbl>
              <c:idx val="0"/>
              <c:layout>
                <c:manualLayout>
                  <c:x val="-1.0486891385767791E-2"/>
                  <c:y val="1.5228426395939087E-2"/>
                </c:manualLayout>
              </c:layout>
              <c:tx>
                <c:rich>
                  <a:bodyPr/>
                  <a:lstStyle/>
                  <a:p>
                    <a:fld id="{01EF6CC4-3FE8-4982-83B9-9B503BEA3209}" type="SERIESNAME">
                      <a:rPr lang="en-US" altLang="ja-JP"/>
                      <a:pPr/>
                      <a:t>[系列名]</a:t>
                    </a:fld>
                    <a:r>
                      <a:rPr lang="en-US" altLang="ja-JP" baseline="0"/>
                      <a:t>
</a:t>
                    </a:r>
                    <a:fld id="{601526A7-C36F-4350-8BD0-5E2D573AF446}" type="VALUE">
                      <a:rPr lang="en-US" altLang="ja-JP" baseline="0"/>
                      <a:pPr/>
                      <a:t>[値]</a:t>
                    </a:fld>
                    <a:endParaRPr lang="en-US" altLang="ja-JP" baseline="0"/>
                  </a:p>
                </c:rich>
              </c:tx>
              <c:showLegendKey val="1"/>
              <c:showVal val="1"/>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3BE6-4ABC-8767-32CFC90A0BDD}"/>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1"/>
            <c:showCatName val="1"/>
            <c:showSerName val="1"/>
            <c:showPercent val="0"/>
            <c:showBubbleSize val="0"/>
            <c:separator>
</c:separator>
            <c:showLeaderLines val="0"/>
            <c:extLst>
              <c:ext xmlns:c15="http://schemas.microsoft.com/office/drawing/2012/chart" uri="{CE6537A1-D6FC-4f65-9D91-7224C49458BB}">
                <c15:showLeaderLines val="0"/>
              </c:ext>
            </c:extLst>
          </c:dLbls>
          <c:val>
            <c:numRef>
              <c:f>'Macro Transactions'!$U$334</c:f>
              <c:numCache>
                <c:formatCode>#,##0_ ;[Red]\-#,##0\ </c:formatCode>
                <c:ptCount val="1"/>
                <c:pt idx="0">
                  <c:v>20840959</c:v>
                </c:pt>
              </c:numCache>
            </c:numRef>
          </c:val>
          <c:extLst>
            <c:ext xmlns:c16="http://schemas.microsoft.com/office/drawing/2014/chart" uri="{C3380CC4-5D6E-409C-BE32-E72D297353CC}">
              <c16:uniqueId val="{0000001A-8AB0-4F95-907B-0B9F9B8BD228}"/>
            </c:ext>
          </c:extLst>
        </c:ser>
        <c:ser>
          <c:idx val="11"/>
          <c:order val="19"/>
          <c:tx>
            <c:strRef>
              <c:f>'Macro Transactions'!$A$335:$A$344</c:f>
              <c:strCache>
                <c:ptCount val="1"/>
                <c:pt idx="0">
                  <c:v>Switzerland</c:v>
                </c:pt>
              </c:strCache>
            </c:strRef>
          </c:tx>
          <c:spPr>
            <a:solidFill>
              <a:schemeClr val="accent6">
                <a:lumMod val="60000"/>
              </a:schemeClr>
            </a:solidFill>
            <a:ln>
              <a:noFill/>
            </a:ln>
            <a:effectLst/>
          </c:spPr>
          <c:invertIfNegative val="0"/>
          <c:dLbls>
            <c:dLbl>
              <c:idx val="0"/>
              <c:layout>
                <c:manualLayout>
                  <c:x val="0"/>
                  <c:y val="-2.3506363890441011E-2"/>
                </c:manualLayout>
              </c:layout>
              <c:dLblPos val="outEnd"/>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B-8AB0-4F95-907B-0B9F9B8BD22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'Macro Transactions'!$U$344</c:f>
              <c:numCache>
                <c:formatCode>#,##0_ ;[Red]\-#,##0\ </c:formatCode>
                <c:ptCount val="1"/>
                <c:pt idx="0">
                  <c:v>164487488</c:v>
                </c:pt>
              </c:numCache>
            </c:numRef>
          </c:val>
          <c:extLst>
            <c:ext xmlns:c16="http://schemas.microsoft.com/office/drawing/2014/chart" uri="{C3380CC4-5D6E-409C-BE32-E72D297353CC}">
              <c16:uniqueId val="{0000001C-8AB0-4F95-907B-0B9F9B8BD228}"/>
            </c:ext>
          </c:extLst>
        </c:ser>
        <c:ser>
          <c:idx val="17"/>
          <c:order val="20"/>
          <c:tx>
            <c:strRef>
              <c:f>'Macro Transactions'!$A$355:$A$364</c:f>
              <c:strCache>
                <c:ptCount val="1"/>
                <c:pt idx="0">
                  <c:v>United Kingdom</c:v>
                </c:pt>
              </c:strCache>
            </c:strRef>
          </c:tx>
          <c:spPr>
            <a:solidFill>
              <a:schemeClr val="accent6">
                <a:lumMod val="80000"/>
                <a:lumOff val="20000"/>
              </a:schemeClr>
            </a:solidFill>
            <a:ln>
              <a:noFill/>
            </a:ln>
            <a:effectLst/>
          </c:spPr>
          <c:invertIfNegative val="0"/>
          <c:dLbls>
            <c:dLbl>
              <c:idx val="0"/>
              <c:layout>
                <c:manualLayout>
                  <c:x val="0"/>
                  <c:y val="-1.3059091050245008E-2"/>
                </c:manualLayout>
              </c:layout>
              <c:dLblPos val="outEnd"/>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8AB0-4F95-907B-0B9F9B8BD22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1"/>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'Macro Transactions'!$U$364</c:f>
              <c:numCache>
                <c:formatCode>#,##0_ ;[Red]\-#,##0\ </c:formatCode>
                <c:ptCount val="1"/>
                <c:pt idx="0">
                  <c:v>-72961173</c:v>
                </c:pt>
              </c:numCache>
            </c:numRef>
          </c:val>
          <c:extLst>
            <c:ext xmlns:c16="http://schemas.microsoft.com/office/drawing/2014/chart" uri="{C3380CC4-5D6E-409C-BE32-E72D297353CC}">
              <c16:uniqueId val="{00000017-8AB0-4F95-907B-0B9F9B8BD228}"/>
            </c:ext>
          </c:extLst>
        </c:ser>
        <c:ser>
          <c:idx val="21"/>
          <c:order val="21"/>
          <c:tx>
            <c:strRef>
              <c:f>'Macro Transactions'!$A$365:$A$374</c:f>
              <c:strCache>
                <c:ptCount val="1"/>
                <c:pt idx="0">
                  <c:v>Japan</c:v>
                </c:pt>
              </c:strCache>
            </c:strRef>
          </c:tx>
          <c:spPr>
            <a:solidFill>
              <a:schemeClr val="accent4">
                <a:lumMod val="80000"/>
              </a:schemeClr>
            </a:solidFill>
            <a:ln>
              <a:noFill/>
            </a:ln>
            <a:effectLst/>
          </c:spPr>
          <c:invertIfNegative val="0"/>
          <c:val>
            <c:numRef>
              <c:f>'Macro Transactions'!$U$374</c:f>
              <c:numCache>
                <c:formatCode>#,##0_ ;[Red]\-#,##0\ </c:formatCode>
                <c:ptCount val="1"/>
                <c:pt idx="0">
                  <c:v>1593596</c:v>
                </c:pt>
              </c:numCache>
            </c:numRef>
          </c:val>
          <c:extLst>
            <c:ext xmlns:c16="http://schemas.microsoft.com/office/drawing/2014/chart" uri="{C3380CC4-5D6E-409C-BE32-E72D297353CC}">
              <c16:uniqueId val="{0000001D-8AB0-4F95-907B-0B9F9B8BD228}"/>
            </c:ext>
          </c:extLst>
        </c:ser>
        <c:ser>
          <c:idx val="22"/>
          <c:order val="22"/>
          <c:tx>
            <c:strRef>
              <c:f>'Macro Transactions'!$A$375:$A$384</c:f>
              <c:strCache>
                <c:ptCount val="1"/>
                <c:pt idx="0">
                  <c:v>New Zealand</c:v>
                </c:pt>
              </c:strCache>
            </c:strRef>
          </c:tx>
          <c:spPr>
            <a:solidFill>
              <a:schemeClr val="accent5">
                <a:lumMod val="80000"/>
              </a:schemeClr>
            </a:solidFill>
            <a:ln>
              <a:noFill/>
            </a:ln>
            <a:effectLst/>
          </c:spPr>
          <c:invertIfNegative val="0"/>
          <c:val>
            <c:numRef>
              <c:f>'Macro Transactions'!$U$384</c:f>
              <c:numCache>
                <c:formatCode>#,##0_ ;[Red]\-#,##0\ </c:formatCode>
                <c:ptCount val="1"/>
                <c:pt idx="0">
                  <c:v>0</c:v>
                </c:pt>
              </c:numCache>
            </c:numRef>
          </c:val>
          <c:extLst>
            <c:ext xmlns:c16="http://schemas.microsoft.com/office/drawing/2014/chart" uri="{C3380CC4-5D6E-409C-BE32-E72D297353CC}">
              <c16:uniqueId val="{0000001E-8AB0-4F95-907B-0B9F9B8BD228}"/>
            </c:ext>
          </c:extLst>
        </c:ser>
        <c:dLbls>
          <c:showLegendKey val="0"/>
          <c:showVal val="0"/>
          <c:showCatName val="0"/>
          <c:showSerName val="0"/>
          <c:showPercent val="0"/>
          <c:showBubbleSize val="0"/>
        </c:dLbls>
        <c:gapWidth val="219"/>
        <c:axId val="1378553216"/>
        <c:axId val="1"/>
      </c:barChart>
      <c:catAx>
        <c:axId val="1378553216"/>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min val="-150000000"/>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85532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096982516011682E-2"/>
          <c:y val="7.0762378478913909E-2"/>
          <c:w val="0.94166465737273164"/>
          <c:h val="0.867470764778694"/>
        </c:manualLayout>
      </c:layout>
      <c:ofPieChart>
        <c:ofPieType val="pie"/>
        <c:varyColors val="1"/>
        <c:ser>
          <c:idx val="0"/>
          <c:order val="0"/>
          <c:spPr>
            <a:ln>
              <a:solidFill>
                <a:schemeClr val="accent5">
                  <a:lumMod val="20000"/>
                  <a:lumOff val="80000"/>
                </a:schemeClr>
              </a:solidFill>
            </a:ln>
            <a:effectLst/>
          </c:spPr>
          <c:dPt>
            <c:idx val="0"/>
            <c:bubble3D val="0"/>
            <c:spPr>
              <a:solidFill>
                <a:srgbClr val="4A434B"/>
              </a:solidFill>
              <a:ln>
                <a:solidFill>
                  <a:schemeClr val="accent5">
                    <a:lumMod val="20000"/>
                    <a:lumOff val="80000"/>
                  </a:schemeClr>
                </a:solidFill>
              </a:ln>
              <a:effectLst/>
            </c:spPr>
            <c:extLst>
              <c:ext xmlns:c16="http://schemas.microsoft.com/office/drawing/2014/chart" uri="{C3380CC4-5D6E-409C-BE32-E72D297353CC}">
                <c16:uniqueId val="{00000001-899C-4AD6-B0B4-53031BC37245}"/>
              </c:ext>
            </c:extLst>
          </c:dPt>
          <c:dPt>
            <c:idx val="1"/>
            <c:bubble3D val="0"/>
            <c:spPr>
              <a:solidFill>
                <a:srgbClr val="ED5353"/>
              </a:solidFill>
              <a:ln>
                <a:solidFill>
                  <a:schemeClr val="accent5">
                    <a:lumMod val="20000"/>
                    <a:lumOff val="80000"/>
                  </a:schemeClr>
                </a:solidFill>
              </a:ln>
              <a:effectLst/>
            </c:spPr>
            <c:extLst>
              <c:ext xmlns:c16="http://schemas.microsoft.com/office/drawing/2014/chart" uri="{C3380CC4-5D6E-409C-BE32-E72D297353CC}">
                <c16:uniqueId val="{00000003-899C-4AD6-B0B4-53031BC37245}"/>
              </c:ext>
            </c:extLst>
          </c:dPt>
          <c:dPt>
            <c:idx val="2"/>
            <c:bubble3D val="0"/>
            <c:spPr>
              <a:solidFill>
                <a:srgbClr val="F17777"/>
              </a:solidFill>
              <a:ln>
                <a:solidFill>
                  <a:schemeClr val="accent5">
                    <a:lumMod val="20000"/>
                    <a:lumOff val="80000"/>
                  </a:schemeClr>
                </a:solidFill>
              </a:ln>
              <a:effectLst/>
            </c:spPr>
            <c:extLst>
              <c:ext xmlns:c16="http://schemas.microsoft.com/office/drawing/2014/chart" uri="{C3380CC4-5D6E-409C-BE32-E72D297353CC}">
                <c16:uniqueId val="{00000005-899C-4AD6-B0B4-53031BC37245}"/>
              </c:ext>
            </c:extLst>
          </c:dPt>
          <c:dPt>
            <c:idx val="3"/>
            <c:bubble3D val="0"/>
            <c:spPr>
              <a:solidFill>
                <a:srgbClr val="F17777"/>
              </a:solidFill>
              <a:ln>
                <a:solidFill>
                  <a:schemeClr val="accent5">
                    <a:lumMod val="20000"/>
                    <a:lumOff val="80000"/>
                  </a:schemeClr>
                </a:solidFill>
              </a:ln>
              <a:effectLst/>
            </c:spPr>
            <c:extLst>
              <c:ext xmlns:c16="http://schemas.microsoft.com/office/drawing/2014/chart" uri="{C3380CC4-5D6E-409C-BE32-E72D297353CC}">
                <c16:uniqueId val="{00000009-899C-4AD6-B0B4-53031BC37245}"/>
              </c:ext>
            </c:extLst>
          </c:dPt>
          <c:dLbls>
            <c:dLbl>
              <c:idx val="0"/>
              <c:layout>
                <c:manualLayout>
                  <c:x val="0.17141733341650695"/>
                  <c:y val="0.13687995945221923"/>
                </c:manualLayout>
              </c:layout>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400" b="1" i="0" u="none" strike="noStrike" kern="1200" baseline="0">
                      <a:solidFill>
                        <a:schemeClr val="lt1"/>
                      </a:solidFill>
                      <a:latin typeface="+mn-lt"/>
                      <a:ea typeface="+mn-ea"/>
                      <a:cs typeface="+mn-cs"/>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99C-4AD6-B0B4-53031BC37245}"/>
                </c:ext>
              </c:extLst>
            </c:dLbl>
            <c:dLbl>
              <c:idx val="1"/>
              <c:layout>
                <c:manualLayout>
                  <c:x val="0.1226218219103096"/>
                  <c:y val="-0.17003866369720333"/>
                </c:manualLayout>
              </c:layout>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050" b="1" i="0" u="none" strike="noStrike" kern="120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99C-4AD6-B0B4-53031BC37245}"/>
                </c:ext>
              </c:extLst>
            </c:dLbl>
            <c:dLbl>
              <c:idx val="2"/>
              <c:layout>
                <c:manualLayout>
                  <c:x val="-6.6303478430884744E-2"/>
                  <c:y val="0.15503649456405361"/>
                </c:manualLayout>
              </c:layout>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050" b="1" i="0" u="none" strike="noStrike" kern="1200" baseline="0">
                      <a:solidFill>
                        <a:schemeClr val="lt1"/>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9C-4AD6-B0B4-53031BC37245}"/>
                </c:ext>
              </c:extLst>
            </c:dLbl>
            <c:dLbl>
              <c:idx val="3"/>
              <c:layout>
                <c:manualLayout>
                  <c:x val="-0.13712128602092374"/>
                  <c:y val="-0.11473013857890466"/>
                </c:manualLayout>
              </c:layout>
              <c:tx>
                <c:rich>
                  <a:bodyPr rot="0" spcFirstLastPara="1" vertOverflow="ellipsis" vert="horz" wrap="square" lIns="38100" tIns="19050" rIns="38100" bIns="19050" anchor="ctr" anchorCtr="1">
                    <a:spAutoFit/>
                  </a:bodyPr>
                  <a:lstStyle/>
                  <a:p>
                    <a:pPr>
                      <a:defRPr lang="ja-JP" sz="1400" b="1" i="0" u="none" strike="noStrike" kern="1200" baseline="0">
                        <a:solidFill>
                          <a:schemeClr val="lt1"/>
                        </a:solidFill>
                        <a:latin typeface="+mn-lt"/>
                        <a:ea typeface="+mn-ea"/>
                        <a:cs typeface="+mn-cs"/>
                      </a:defRPr>
                    </a:pPr>
                    <a:r>
                      <a:rPr lang="en-US" altLang="ja-JP"/>
                      <a:t>Others </a:t>
                    </a:r>
                    <a:fld id="{1B7BF27C-D95A-4BE8-B4F1-089655F85D9B}" type="PERCENTAGE">
                      <a:rPr lang="en-US" altLang="ja-JP" baseline="0"/>
                      <a:pPr>
                        <a:defRPr lang="ja-JP" sz="1400"/>
                      </a:pPr>
                      <a:t>[パーセンテージ]</a:t>
                    </a:fld>
                    <a:endParaRPr lang="en-US" altLang="ja-JP"/>
                  </a:p>
                </c:rich>
              </c:tx>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400" b="1" i="0" u="none" strike="noStrike" kern="1200" baseline="0">
                      <a:solidFill>
                        <a:schemeClr val="lt1"/>
                      </a:solidFill>
                      <a:latin typeface="+mn-lt"/>
                      <a:ea typeface="+mn-ea"/>
                      <a:cs typeface="+mn-cs"/>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899C-4AD6-B0B4-53031BC37245}"/>
                </c:ext>
              </c:extLst>
            </c:dLbl>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000" b="1" i="0" u="none" strike="noStrike" kern="1200" baseline="0">
                    <a:solidFill>
                      <a:schemeClr val="lt1"/>
                    </a:solidFill>
                    <a:latin typeface="+mn-lt"/>
                    <a:ea typeface="+mn-ea"/>
                    <a:cs typeface="+mn-cs"/>
                  </a:defRPr>
                </a:pPr>
                <a:endParaRPr lang="ja-JP"/>
              </a:p>
            </c:txPr>
            <c:dLblPos val="inEnd"/>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Analytics!$A$34:$A$36</c:f>
              <c:strCache>
                <c:ptCount val="3"/>
                <c:pt idx="0">
                  <c:v>AAU-CP2</c:v>
                </c:pt>
                <c:pt idx="1">
                  <c:v>CER-CP2</c:v>
                </c:pt>
                <c:pt idx="2">
                  <c:v>ERU-CP2</c:v>
                </c:pt>
              </c:strCache>
            </c:strRef>
          </c:cat>
          <c:val>
            <c:numRef>
              <c:f>Analytics!$B$34:$B$36</c:f>
              <c:numCache>
                <c:formatCode>#,##0_);[Red]\(#,##0\)</c:formatCode>
                <c:ptCount val="3"/>
                <c:pt idx="0">
                  <c:v>44076024692</c:v>
                </c:pt>
                <c:pt idx="1">
                  <c:v>349961403</c:v>
                </c:pt>
                <c:pt idx="2">
                  <c:v>165659797</c:v>
                </c:pt>
              </c:numCache>
            </c:numRef>
          </c:val>
          <c:extLst>
            <c:ext xmlns:c16="http://schemas.microsoft.com/office/drawing/2014/chart" uri="{C3380CC4-5D6E-409C-BE32-E72D297353CC}">
              <c16:uniqueId val="{0000000A-899C-4AD6-B0B4-53031BC37245}"/>
            </c:ext>
          </c:extLst>
        </c:ser>
        <c:dLbls>
          <c:dLblPos val="ctr"/>
          <c:showLegendKey val="0"/>
          <c:showVal val="0"/>
          <c:showCatName val="0"/>
          <c:showSerName val="0"/>
          <c:showPercent val="1"/>
          <c:showBubbleSize val="0"/>
          <c:showLeaderLines val="1"/>
        </c:dLbls>
        <c:gapWidth val="100"/>
        <c:splitType val="pos"/>
        <c:splitPos val="2"/>
        <c:secondPieSize val="59"/>
        <c:serLines>
          <c:spPr>
            <a:ln w="9525">
              <a:solidFill>
                <a:schemeClr val="dk1">
                  <a:lumMod val="50000"/>
                  <a:lumOff val="50000"/>
                </a:schemeClr>
              </a:solidFill>
              <a:round/>
            </a:ln>
            <a:effectLst/>
          </c:spPr>
        </c:serLines>
      </c:ofPieChart>
      <c:spPr>
        <a:noFill/>
        <a:ln>
          <a:noFill/>
        </a:ln>
        <a:effectLst/>
      </c:spPr>
    </c:plotArea>
    <c:legend>
      <c:legendPos val="b"/>
      <c:layout>
        <c:manualLayout>
          <c:xMode val="edge"/>
          <c:yMode val="edge"/>
          <c:x val="0.41383453285779731"/>
          <c:y val="0.85806489857240387"/>
          <c:w val="0.27657169264677128"/>
          <c:h val="5.9971000128480438E-2"/>
        </c:manualLayout>
      </c:layout>
      <c:overlay val="0"/>
      <c:spPr>
        <a:noFill/>
        <a:ln>
          <a:noFill/>
        </a:ln>
        <a:effectLst/>
      </c:spPr>
      <c:txPr>
        <a:bodyPr rot="0" spcFirstLastPara="1" vertOverflow="ellipsis" vert="horz" wrap="square" anchor="ctr" anchorCtr="1"/>
        <a:lstStyle/>
        <a:p>
          <a:pPr>
            <a:defRPr lang="ja-JP" sz="11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1</xdr:row>
      <xdr:rowOff>19050</xdr:rowOff>
    </xdr:to>
    <xdr:pic>
      <xdr:nvPicPr>
        <xdr:cNvPr id="364989" name="Picture 1">
          <a:extLst>
            <a:ext uri="{FF2B5EF4-FFF2-40B4-BE49-F238E27FC236}">
              <a16:creationId xmlns:a16="http://schemas.microsoft.com/office/drawing/2014/main" id="{BD016AC8-F698-4EE2-8B0C-6E13EBEFC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38850" cy="344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1002031</xdr:colOff>
      <xdr:row>2</xdr:row>
      <xdr:rowOff>18922</xdr:rowOff>
    </xdr:from>
    <xdr:to>
      <xdr:col>1</xdr:col>
      <xdr:colOff>306772</xdr:colOff>
      <xdr:row>2</xdr:row>
      <xdr:rowOff>266787</xdr:rowOff>
    </xdr:to>
    <xdr:sp macro="" textlink="">
      <xdr:nvSpPr>
        <xdr:cNvPr id="5" name="屈折矢印 4">
          <a:extLst>
            <a:ext uri="{FF2B5EF4-FFF2-40B4-BE49-F238E27FC236}">
              <a16:creationId xmlns:a16="http://schemas.microsoft.com/office/drawing/2014/main" id="{1523F990-1FCB-4302-914E-E2A7B6DF6B2C}"/>
            </a:ext>
          </a:extLst>
        </xdr:cNvPr>
        <xdr:cNvSpPr/>
      </xdr:nvSpPr>
      <xdr:spPr>
        <a:xfrm>
          <a:off x="1097281" y="949197"/>
          <a:ext cx="460235"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1002031</xdr:colOff>
      <xdr:row>2</xdr:row>
      <xdr:rowOff>18922</xdr:rowOff>
    </xdr:from>
    <xdr:to>
      <xdr:col>1</xdr:col>
      <xdr:colOff>306772</xdr:colOff>
      <xdr:row>2</xdr:row>
      <xdr:rowOff>266787</xdr:rowOff>
    </xdr:to>
    <xdr:sp macro="" textlink="">
      <xdr:nvSpPr>
        <xdr:cNvPr id="2" name="屈折矢印 4">
          <a:extLst>
            <a:ext uri="{FF2B5EF4-FFF2-40B4-BE49-F238E27FC236}">
              <a16:creationId xmlns:a16="http://schemas.microsoft.com/office/drawing/2014/main" id="{D200368F-4483-439B-9824-C088183AF5FA}"/>
            </a:ext>
          </a:extLst>
        </xdr:cNvPr>
        <xdr:cNvSpPr/>
      </xdr:nvSpPr>
      <xdr:spPr>
        <a:xfrm>
          <a:off x="1002031" y="901572"/>
          <a:ext cx="466791" cy="24786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1002031</xdr:colOff>
      <xdr:row>2</xdr:row>
      <xdr:rowOff>18922</xdr:rowOff>
    </xdr:from>
    <xdr:to>
      <xdr:col>1</xdr:col>
      <xdr:colOff>306772</xdr:colOff>
      <xdr:row>2</xdr:row>
      <xdr:rowOff>266787</xdr:rowOff>
    </xdr:to>
    <xdr:sp macro="" textlink="">
      <xdr:nvSpPr>
        <xdr:cNvPr id="2" name="屈折矢印 4">
          <a:extLst>
            <a:ext uri="{FF2B5EF4-FFF2-40B4-BE49-F238E27FC236}">
              <a16:creationId xmlns:a16="http://schemas.microsoft.com/office/drawing/2014/main" id="{8546AAA4-A2A0-4920-A49C-A333E451D9AB}"/>
            </a:ext>
          </a:extLst>
        </xdr:cNvPr>
        <xdr:cNvSpPr/>
      </xdr:nvSpPr>
      <xdr:spPr>
        <a:xfrm>
          <a:off x="1002031" y="901572"/>
          <a:ext cx="466791" cy="24786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1002031</xdr:colOff>
      <xdr:row>2</xdr:row>
      <xdr:rowOff>18922</xdr:rowOff>
    </xdr:from>
    <xdr:to>
      <xdr:col>1</xdr:col>
      <xdr:colOff>306772</xdr:colOff>
      <xdr:row>2</xdr:row>
      <xdr:rowOff>266787</xdr:rowOff>
    </xdr:to>
    <xdr:sp macro="" textlink="">
      <xdr:nvSpPr>
        <xdr:cNvPr id="2" name="屈折矢印 4">
          <a:extLst>
            <a:ext uri="{FF2B5EF4-FFF2-40B4-BE49-F238E27FC236}">
              <a16:creationId xmlns:a16="http://schemas.microsoft.com/office/drawing/2014/main" id="{27B10C2D-BFC8-4C5D-B10E-E5B8C7D939E1}"/>
            </a:ext>
          </a:extLst>
        </xdr:cNvPr>
        <xdr:cNvSpPr/>
      </xdr:nvSpPr>
      <xdr:spPr>
        <a:xfrm>
          <a:off x="1002031" y="895222"/>
          <a:ext cx="447741" cy="24786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1002031</xdr:colOff>
      <xdr:row>2</xdr:row>
      <xdr:rowOff>18922</xdr:rowOff>
    </xdr:from>
    <xdr:to>
      <xdr:col>1</xdr:col>
      <xdr:colOff>306772</xdr:colOff>
      <xdr:row>2</xdr:row>
      <xdr:rowOff>266787</xdr:rowOff>
    </xdr:to>
    <xdr:sp macro="" textlink="">
      <xdr:nvSpPr>
        <xdr:cNvPr id="2" name="屈折矢印 4">
          <a:extLst>
            <a:ext uri="{FF2B5EF4-FFF2-40B4-BE49-F238E27FC236}">
              <a16:creationId xmlns:a16="http://schemas.microsoft.com/office/drawing/2014/main" id="{F704133A-0D8E-4B74-BADF-B13DAB0C8073}"/>
            </a:ext>
          </a:extLst>
        </xdr:cNvPr>
        <xdr:cNvSpPr/>
      </xdr:nvSpPr>
      <xdr:spPr>
        <a:xfrm>
          <a:off x="1002031" y="895222"/>
          <a:ext cx="447741" cy="24786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7" name="屈折矢印 4">
          <a:extLst>
            <a:ext uri="{FF2B5EF4-FFF2-40B4-BE49-F238E27FC236}">
              <a16:creationId xmlns:a16="http://schemas.microsoft.com/office/drawing/2014/main" id="{A688BB5C-9814-4171-AEEB-F64F75138DAC}"/>
            </a:ext>
          </a:extLst>
        </xdr:cNvPr>
        <xdr:cNvSpPr/>
      </xdr:nvSpPr>
      <xdr:spPr>
        <a:xfrm>
          <a:off x="1097281" y="892047"/>
          <a:ext cx="460235"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2" name="屈折矢印 4">
          <a:extLst>
            <a:ext uri="{FF2B5EF4-FFF2-40B4-BE49-F238E27FC236}">
              <a16:creationId xmlns:a16="http://schemas.microsoft.com/office/drawing/2014/main" id="{53774586-74A9-4165-A8B4-EE0B4CE7EFD6}"/>
            </a:ext>
          </a:extLst>
        </xdr:cNvPr>
        <xdr:cNvSpPr/>
      </xdr:nvSpPr>
      <xdr:spPr>
        <a:xfrm>
          <a:off x="1002031" y="901572"/>
          <a:ext cx="430950"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2" name="屈折矢印 4">
          <a:extLst>
            <a:ext uri="{FF2B5EF4-FFF2-40B4-BE49-F238E27FC236}">
              <a16:creationId xmlns:a16="http://schemas.microsoft.com/office/drawing/2014/main" id="{9740847A-A4AA-4084-A117-F5D4510BD336}"/>
            </a:ext>
          </a:extLst>
        </xdr:cNvPr>
        <xdr:cNvSpPr/>
      </xdr:nvSpPr>
      <xdr:spPr>
        <a:xfrm>
          <a:off x="1002031" y="911097"/>
          <a:ext cx="456073" cy="2511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2" name="屈折矢印 4">
          <a:extLst>
            <a:ext uri="{FF2B5EF4-FFF2-40B4-BE49-F238E27FC236}">
              <a16:creationId xmlns:a16="http://schemas.microsoft.com/office/drawing/2014/main" id="{63BFB8FF-513B-4476-BF7A-08337C42C07F}"/>
            </a:ext>
          </a:extLst>
        </xdr:cNvPr>
        <xdr:cNvSpPr/>
      </xdr:nvSpPr>
      <xdr:spPr>
        <a:xfrm>
          <a:off x="1002031" y="911097"/>
          <a:ext cx="456073" cy="2511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2" name="屈折矢印 4">
          <a:extLst>
            <a:ext uri="{FF2B5EF4-FFF2-40B4-BE49-F238E27FC236}">
              <a16:creationId xmlns:a16="http://schemas.microsoft.com/office/drawing/2014/main" id="{F0C7C999-E209-43EC-A7BF-10910AA0A149}"/>
            </a:ext>
          </a:extLst>
        </xdr:cNvPr>
        <xdr:cNvSpPr/>
      </xdr:nvSpPr>
      <xdr:spPr>
        <a:xfrm>
          <a:off x="1002031" y="907287"/>
          <a:ext cx="437023" cy="2511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19049</xdr:rowOff>
    </xdr:from>
    <xdr:to>
      <xdr:col>9</xdr:col>
      <xdr:colOff>885825</xdr:colOff>
      <xdr:row>24</xdr:row>
      <xdr:rowOff>161924</xdr:rowOff>
    </xdr:to>
    <xdr:graphicFrame macro="">
      <xdr:nvGraphicFramePr>
        <xdr:cNvPr id="1425500" name="Chart 4">
          <a:extLst>
            <a:ext uri="{FF2B5EF4-FFF2-40B4-BE49-F238E27FC236}">
              <a16:creationId xmlns:a16="http://schemas.microsoft.com/office/drawing/2014/main" id="{5C7E4968-6970-4024-85CF-E46816FAB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51</xdr:row>
      <xdr:rowOff>0</xdr:rowOff>
    </xdr:from>
    <xdr:to>
      <xdr:col>9</xdr:col>
      <xdr:colOff>885825</xdr:colOff>
      <xdr:row>73</xdr:row>
      <xdr:rowOff>104775</xdr:rowOff>
    </xdr:to>
    <xdr:graphicFrame macro="">
      <xdr:nvGraphicFramePr>
        <xdr:cNvPr id="1425502" name="Chart 17">
          <a:extLst>
            <a:ext uri="{FF2B5EF4-FFF2-40B4-BE49-F238E27FC236}">
              <a16:creationId xmlns:a16="http://schemas.microsoft.com/office/drawing/2014/main" id="{586421E5-B81B-425B-AF4A-5758C8350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15875</xdr:colOff>
      <xdr:row>75</xdr:row>
      <xdr:rowOff>6350</xdr:rowOff>
    </xdr:from>
    <xdr:to>
      <xdr:col>10</xdr:col>
      <xdr:colOff>15875</xdr:colOff>
      <xdr:row>104</xdr:row>
      <xdr:rowOff>38100</xdr:rowOff>
    </xdr:to>
    <xdr:graphicFrame macro="">
      <xdr:nvGraphicFramePr>
        <xdr:cNvPr id="1425503" name="Chart 18">
          <a:extLst>
            <a:ext uri="{FF2B5EF4-FFF2-40B4-BE49-F238E27FC236}">
              <a16:creationId xmlns:a16="http://schemas.microsoft.com/office/drawing/2014/main" id="{37D1F594-3B37-43BA-B351-5ACC7B4E18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0</xdr:rowOff>
    </xdr:from>
    <xdr:to>
      <xdr:col>9</xdr:col>
      <xdr:colOff>866774</xdr:colOff>
      <xdr:row>49</xdr:row>
      <xdr:rowOff>142875</xdr:rowOff>
    </xdr:to>
    <xdr:graphicFrame macro="">
      <xdr:nvGraphicFramePr>
        <xdr:cNvPr id="12" name="Chart 1">
          <a:extLst>
            <a:ext uri="{FF2B5EF4-FFF2-40B4-BE49-F238E27FC236}">
              <a16:creationId xmlns:a16="http://schemas.microsoft.com/office/drawing/2014/main" id="{D9FF3656-8F42-41B3-8FD0-22F7168C7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2" name="屈折矢印 4">
          <a:extLst>
            <a:ext uri="{FF2B5EF4-FFF2-40B4-BE49-F238E27FC236}">
              <a16:creationId xmlns:a16="http://schemas.microsoft.com/office/drawing/2014/main" id="{847A8205-A86E-48A7-8C24-AB0DA7269EBE}"/>
            </a:ext>
          </a:extLst>
        </xdr:cNvPr>
        <xdr:cNvSpPr/>
      </xdr:nvSpPr>
      <xdr:spPr>
        <a:xfrm>
          <a:off x="1002031" y="907287"/>
          <a:ext cx="437023" cy="2511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xml><?xml version="1.0" encoding="utf-8"?>
<c:userShapes xmlns:c="http://schemas.openxmlformats.org/drawingml/2006/chart">
  <cdr:relSizeAnchor xmlns:cdr="http://schemas.openxmlformats.org/drawingml/2006/chartDrawing">
    <cdr:from>
      <cdr:x>0.40045</cdr:x>
      <cdr:y>0.87277</cdr:y>
    </cdr:from>
    <cdr:to>
      <cdr:x>0.59618</cdr:x>
      <cdr:y>0.95165</cdr:y>
    </cdr:to>
    <cdr:sp macro="" textlink="">
      <cdr:nvSpPr>
        <cdr:cNvPr id="2" name="正方形/長方形 1">
          <a:extLst xmlns:a="http://schemas.openxmlformats.org/drawingml/2006/main">
            <a:ext uri="{FF2B5EF4-FFF2-40B4-BE49-F238E27FC236}">
              <a16:creationId xmlns:a16="http://schemas.microsoft.com/office/drawing/2014/main" id="{46C01C15-9CFB-2DE3-8BD1-3A0F4354684C}"/>
            </a:ext>
          </a:extLst>
        </cdr:cNvPr>
        <cdr:cNvSpPr/>
      </cdr:nvSpPr>
      <cdr:spPr>
        <a:xfrm xmlns:a="http://schemas.openxmlformats.org/drawingml/2006/main">
          <a:off x="3390900" y="3267076"/>
          <a:ext cx="1657350" cy="295275"/>
        </a:xfrm>
        <a:prstGeom xmlns:a="http://schemas.openxmlformats.org/drawingml/2006/main" prst="rect">
          <a:avLst/>
        </a:prstGeom>
        <a:noFill xmlns:a="http://schemas.openxmlformats.org/drawingml/2006/main"/>
        <a:ln xmlns:a="http://schemas.openxmlformats.org/drawingml/2006/main" w="952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0.02475</cdr:x>
      <cdr:y>0.75573</cdr:y>
    </cdr:from>
    <cdr:to>
      <cdr:x>0.13273</cdr:x>
      <cdr:y>1</cdr:y>
    </cdr:to>
    <cdr:sp macro="" textlink="">
      <cdr:nvSpPr>
        <cdr:cNvPr id="3" name="テキスト ボックス 2">
          <a:extLst xmlns:a="http://schemas.openxmlformats.org/drawingml/2006/main">
            <a:ext uri="{FF2B5EF4-FFF2-40B4-BE49-F238E27FC236}">
              <a16:creationId xmlns:a16="http://schemas.microsoft.com/office/drawing/2014/main" id="{C5AC266C-5B15-0903-D994-7769D1722BD9}"/>
            </a:ext>
          </a:extLst>
        </cdr:cNvPr>
        <cdr:cNvSpPr txBox="1"/>
      </cdr:nvSpPr>
      <cdr:spPr>
        <a:xfrm xmlns:a="http://schemas.openxmlformats.org/drawingml/2006/main">
          <a:off x="209550" y="330517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0.05624</cdr:x>
      <cdr:y>0</cdr:y>
    </cdr:from>
    <cdr:to>
      <cdr:x>0.10574</cdr:x>
      <cdr:y>0.06616</cdr:y>
    </cdr:to>
    <cdr:sp macro="" textlink="">
      <cdr:nvSpPr>
        <cdr:cNvPr id="4" name="テキスト ボックス 3">
          <a:extLst xmlns:a="http://schemas.openxmlformats.org/drawingml/2006/main">
            <a:ext uri="{FF2B5EF4-FFF2-40B4-BE49-F238E27FC236}">
              <a16:creationId xmlns:a16="http://schemas.microsoft.com/office/drawing/2014/main" id="{BD6EC3AB-A7AA-7843-5BDA-6340135E6EA9}"/>
            </a:ext>
          </a:extLst>
        </cdr:cNvPr>
        <cdr:cNvSpPr txBox="1"/>
      </cdr:nvSpPr>
      <cdr:spPr>
        <a:xfrm xmlns:a="http://schemas.openxmlformats.org/drawingml/2006/main">
          <a:off x="476250" y="0"/>
          <a:ext cx="419100" cy="24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AAU</a:t>
          </a:r>
          <a:endParaRPr lang="ja-JP" altLang="en-US" sz="1100"/>
        </a:p>
      </cdr:txBody>
    </cdr:sp>
  </cdr:relSizeAnchor>
  <cdr:relSizeAnchor xmlns:cdr="http://schemas.openxmlformats.org/drawingml/2006/chartDrawing">
    <cdr:from>
      <cdr:x>0.91039</cdr:x>
      <cdr:y>0</cdr:y>
    </cdr:from>
    <cdr:to>
      <cdr:x>0.95988</cdr:x>
      <cdr:y>0.06616</cdr:y>
    </cdr:to>
    <cdr:sp macro="" textlink="">
      <cdr:nvSpPr>
        <cdr:cNvPr id="5" name="テキスト ボックス 1">
          <a:extLst xmlns:a="http://schemas.openxmlformats.org/drawingml/2006/main">
            <a:ext uri="{FF2B5EF4-FFF2-40B4-BE49-F238E27FC236}">
              <a16:creationId xmlns:a16="http://schemas.microsoft.com/office/drawing/2014/main" id="{FB431752-AF8C-2008-87E4-FD3DA6C74C11}"/>
            </a:ext>
          </a:extLst>
        </cdr:cNvPr>
        <cdr:cNvSpPr txBox="1"/>
      </cdr:nvSpPr>
      <cdr:spPr>
        <a:xfrm xmlns:a="http://schemas.openxmlformats.org/drawingml/2006/main">
          <a:off x="7708900" y="0"/>
          <a:ext cx="419100" cy="2476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CER/ERU</a:t>
          </a:r>
          <a:endParaRPr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8" name="屈折矢印 4">
          <a:extLst>
            <a:ext uri="{FF2B5EF4-FFF2-40B4-BE49-F238E27FC236}">
              <a16:creationId xmlns:a16="http://schemas.microsoft.com/office/drawing/2014/main" id="{C6D5574F-80F4-4903-8550-60AC2D70E1C3}"/>
            </a:ext>
          </a:extLst>
        </xdr:cNvPr>
        <xdr:cNvSpPr/>
      </xdr:nvSpPr>
      <xdr:spPr>
        <a:xfrm>
          <a:off x="1097281" y="851566"/>
          <a:ext cx="455473"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296054</xdr:colOff>
      <xdr:row>2</xdr:row>
      <xdr:rowOff>266861</xdr:rowOff>
    </xdr:to>
    <xdr:sp macro="" textlink="">
      <xdr:nvSpPr>
        <xdr:cNvPr id="2" name="屈折矢印 4">
          <a:extLst>
            <a:ext uri="{FF2B5EF4-FFF2-40B4-BE49-F238E27FC236}">
              <a16:creationId xmlns:a16="http://schemas.microsoft.com/office/drawing/2014/main" id="{26475BCA-D9DE-4DE4-8D0D-A5D4A6086BB6}"/>
            </a:ext>
          </a:extLst>
        </xdr:cNvPr>
        <xdr:cNvSpPr/>
      </xdr:nvSpPr>
      <xdr:spPr>
        <a:xfrm>
          <a:off x="1097281" y="863472"/>
          <a:ext cx="469355" cy="2511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1002031</xdr:colOff>
      <xdr:row>2</xdr:row>
      <xdr:rowOff>18922</xdr:rowOff>
    </xdr:from>
    <xdr:to>
      <xdr:col>1</xdr:col>
      <xdr:colOff>296054</xdr:colOff>
      <xdr:row>2</xdr:row>
      <xdr:rowOff>266787</xdr:rowOff>
    </xdr:to>
    <xdr:sp macro="" textlink="">
      <xdr:nvSpPr>
        <xdr:cNvPr id="3" name="屈折矢印 4">
          <a:extLst>
            <a:ext uri="{FF2B5EF4-FFF2-40B4-BE49-F238E27FC236}">
              <a16:creationId xmlns:a16="http://schemas.microsoft.com/office/drawing/2014/main" id="{24296BF0-0D47-461F-AA9C-6EE0D74377C3}"/>
            </a:ext>
          </a:extLst>
        </xdr:cNvPr>
        <xdr:cNvSpPr/>
      </xdr:nvSpPr>
      <xdr:spPr>
        <a:xfrm>
          <a:off x="1097281" y="853947"/>
          <a:ext cx="460235"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1002031</xdr:colOff>
      <xdr:row>2</xdr:row>
      <xdr:rowOff>6222</xdr:rowOff>
    </xdr:from>
    <xdr:to>
      <xdr:col>1</xdr:col>
      <xdr:colOff>296054</xdr:colOff>
      <xdr:row>2</xdr:row>
      <xdr:rowOff>266636</xdr:rowOff>
    </xdr:to>
    <xdr:sp macro="" textlink="">
      <xdr:nvSpPr>
        <xdr:cNvPr id="6" name="屈折矢印 4">
          <a:extLst>
            <a:ext uri="{FF2B5EF4-FFF2-40B4-BE49-F238E27FC236}">
              <a16:creationId xmlns:a16="http://schemas.microsoft.com/office/drawing/2014/main" id="{41145BE8-3FE8-47F2-AE24-B6F0B3CCA460}"/>
            </a:ext>
          </a:extLst>
        </xdr:cNvPr>
        <xdr:cNvSpPr/>
      </xdr:nvSpPr>
      <xdr:spPr>
        <a:xfrm>
          <a:off x="1097281" y="844422"/>
          <a:ext cx="460235"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1002031</xdr:colOff>
      <xdr:row>2</xdr:row>
      <xdr:rowOff>18922</xdr:rowOff>
    </xdr:from>
    <xdr:to>
      <xdr:col>1</xdr:col>
      <xdr:colOff>296054</xdr:colOff>
      <xdr:row>2</xdr:row>
      <xdr:rowOff>266787</xdr:rowOff>
    </xdr:to>
    <xdr:sp macro="" textlink="">
      <xdr:nvSpPr>
        <xdr:cNvPr id="6" name="屈折矢印 4">
          <a:extLst>
            <a:ext uri="{FF2B5EF4-FFF2-40B4-BE49-F238E27FC236}">
              <a16:creationId xmlns:a16="http://schemas.microsoft.com/office/drawing/2014/main" id="{483E11FA-AAF6-4A99-863F-97A6523A4C6F}"/>
            </a:ext>
          </a:extLst>
        </xdr:cNvPr>
        <xdr:cNvSpPr/>
      </xdr:nvSpPr>
      <xdr:spPr>
        <a:xfrm>
          <a:off x="1097281" y="863472"/>
          <a:ext cx="460235"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1002031</xdr:colOff>
      <xdr:row>2</xdr:row>
      <xdr:rowOff>15747</xdr:rowOff>
    </xdr:from>
    <xdr:to>
      <xdr:col>1</xdr:col>
      <xdr:colOff>306772</xdr:colOff>
      <xdr:row>2</xdr:row>
      <xdr:rowOff>266861</xdr:rowOff>
    </xdr:to>
    <xdr:sp macro="" textlink="">
      <xdr:nvSpPr>
        <xdr:cNvPr id="6" name="屈折矢印 4">
          <a:extLst>
            <a:ext uri="{FF2B5EF4-FFF2-40B4-BE49-F238E27FC236}">
              <a16:creationId xmlns:a16="http://schemas.microsoft.com/office/drawing/2014/main" id="{C65EFD2B-FCFD-4672-B7DC-DCEE285A8D8D}"/>
            </a:ext>
          </a:extLst>
        </xdr:cNvPr>
        <xdr:cNvSpPr/>
      </xdr:nvSpPr>
      <xdr:spPr>
        <a:xfrm>
          <a:off x="1097281" y="853947"/>
          <a:ext cx="460235"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ll_IGES\5thPhase\MM\Climate%20Data%20Base\Registry%20Data\SEF\&#21508;&#22269;SEF'10\UK%20and%20Irela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Table 1"/>
      <sheetName val="Table 2a"/>
      <sheetName val="Table 2b and 2c"/>
      <sheetName val="Table 3"/>
      <sheetName val="Table 4"/>
      <sheetName val="Table 5a, 5b and 5c"/>
      <sheetName val="Table 6a, 6b and 6c"/>
      <sheetName val="Messages"/>
      <sheetName val="Table 1_H"/>
      <sheetName val="Table 2a_H"/>
      <sheetName val="Table 2b and 2c_H"/>
      <sheetName val="Table 3_H"/>
      <sheetName val="Table 4_H"/>
      <sheetName val="Table 5a, 5b and 5c_H"/>
      <sheetName val="Table 6a, 6b and 6c_H"/>
      <sheetName val="Calc_H"/>
      <sheetName val="Data_H"/>
      <sheetName val="Language_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E2" t="str">
            <v>SELECT REGISTRY</v>
          </cell>
        </row>
        <row r="3">
          <cell r="E3" t="str">
            <v>AT</v>
          </cell>
        </row>
        <row r="4">
          <cell r="E4" t="str">
            <v>AU</v>
          </cell>
        </row>
        <row r="5">
          <cell r="E5" t="str">
            <v>BE</v>
          </cell>
        </row>
        <row r="6">
          <cell r="E6" t="str">
            <v>BG</v>
          </cell>
        </row>
        <row r="7">
          <cell r="E7" t="str">
            <v>CA</v>
          </cell>
        </row>
        <row r="8">
          <cell r="E8" t="str">
            <v>CDM</v>
          </cell>
        </row>
        <row r="9">
          <cell r="E9" t="str">
            <v>CH</v>
          </cell>
        </row>
        <row r="10">
          <cell r="E10" t="str">
            <v>CY</v>
          </cell>
        </row>
        <row r="11">
          <cell r="E11" t="str">
            <v>CZ</v>
          </cell>
        </row>
        <row r="12">
          <cell r="E12" t="str">
            <v>DE</v>
          </cell>
        </row>
        <row r="13">
          <cell r="E13" t="str">
            <v>DK</v>
          </cell>
        </row>
        <row r="14">
          <cell r="E14" t="str">
            <v>EE</v>
          </cell>
        </row>
        <row r="15">
          <cell r="E15" t="str">
            <v>ES</v>
          </cell>
        </row>
        <row r="16">
          <cell r="E16" t="str">
            <v>EU</v>
          </cell>
        </row>
        <row r="17">
          <cell r="E17" t="str">
            <v>FI</v>
          </cell>
        </row>
        <row r="18">
          <cell r="E18" t="str">
            <v>FR</v>
          </cell>
        </row>
        <row r="19">
          <cell r="E19" t="str">
            <v>GB</v>
          </cell>
        </row>
        <row r="20">
          <cell r="E20" t="str">
            <v>GR</v>
          </cell>
        </row>
        <row r="21">
          <cell r="E21" t="str">
            <v>HR</v>
          </cell>
        </row>
        <row r="22">
          <cell r="E22" t="str">
            <v>HU</v>
          </cell>
        </row>
        <row r="23">
          <cell r="E23" t="str">
            <v>IE</v>
          </cell>
        </row>
        <row r="24">
          <cell r="E24" t="str">
            <v>IS</v>
          </cell>
        </row>
        <row r="25">
          <cell r="E25" t="str">
            <v>IT</v>
          </cell>
        </row>
        <row r="26">
          <cell r="E26" t="str">
            <v>JP</v>
          </cell>
        </row>
        <row r="27">
          <cell r="E27" t="str">
            <v>LI</v>
          </cell>
        </row>
        <row r="28">
          <cell r="E28" t="str">
            <v>LT</v>
          </cell>
        </row>
        <row r="29">
          <cell r="E29" t="str">
            <v>LU</v>
          </cell>
        </row>
        <row r="30">
          <cell r="E30" t="str">
            <v>LV</v>
          </cell>
        </row>
        <row r="31">
          <cell r="E31" t="str">
            <v>MC</v>
          </cell>
        </row>
        <row r="32">
          <cell r="E32" t="str">
            <v>MT</v>
          </cell>
        </row>
        <row r="33">
          <cell r="E33" t="str">
            <v>NL</v>
          </cell>
        </row>
        <row r="34">
          <cell r="E34" t="str">
            <v>NO</v>
          </cell>
        </row>
        <row r="35">
          <cell r="E35" t="str">
            <v>NZ</v>
          </cell>
        </row>
        <row r="36">
          <cell r="E36" t="str">
            <v>PL</v>
          </cell>
        </row>
        <row r="37">
          <cell r="E37" t="str">
            <v>PT</v>
          </cell>
        </row>
        <row r="38">
          <cell r="E38" t="str">
            <v>RO</v>
          </cell>
        </row>
        <row r="39">
          <cell r="E39" t="str">
            <v>RU</v>
          </cell>
        </row>
        <row r="40">
          <cell r="E40" t="str">
            <v>SE</v>
          </cell>
        </row>
        <row r="41">
          <cell r="E41" t="str">
            <v>SI</v>
          </cell>
        </row>
        <row r="42">
          <cell r="E42" t="str">
            <v>SK</v>
          </cell>
        </row>
        <row r="43">
          <cell r="E43" t="str">
            <v>UA</v>
          </cell>
        </row>
      </sheetData>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5">
    <tabColor rgb="FF4A434B"/>
  </sheetPr>
  <dimension ref="A1:G47"/>
  <sheetViews>
    <sheetView tabSelected="1" zoomScale="80" zoomScaleNormal="80" workbookViewId="0">
      <selection sqref="A1:D1"/>
    </sheetView>
  </sheetViews>
  <sheetFormatPr defaultRowHeight="14.25" x14ac:dyDescent="0.15"/>
  <cols>
    <col min="1" max="1" width="9.875" style="2" customWidth="1"/>
    <col min="2" max="2" width="12.375" style="2" customWidth="1"/>
    <col min="3" max="3" width="38.625" style="2" customWidth="1"/>
    <col min="4" max="4" width="25.25" style="2" customWidth="1"/>
    <col min="5" max="5" width="8.875" customWidth="1"/>
  </cols>
  <sheetData>
    <row r="1" spans="1:7" ht="270" customHeight="1" x14ac:dyDescent="0.15">
      <c r="A1" s="197"/>
      <c r="B1" s="197"/>
      <c r="C1" s="197"/>
      <c r="D1" s="197"/>
      <c r="G1" s="69"/>
    </row>
    <row r="2" spans="1:7" ht="8.1" customHeight="1" x14ac:dyDescent="0.15">
      <c r="A2" s="198"/>
      <c r="B2" s="198"/>
      <c r="C2" s="198"/>
      <c r="D2" s="198"/>
    </row>
    <row r="3" spans="1:7" ht="22.5" customHeight="1" x14ac:dyDescent="0.15">
      <c r="A3" s="22" t="s">
        <v>110</v>
      </c>
      <c r="B3" s="22"/>
      <c r="C3" s="22"/>
      <c r="D3" s="22"/>
    </row>
    <row r="4" spans="1:7" ht="89.45" customHeight="1" x14ac:dyDescent="0.15">
      <c r="A4" s="199" t="s">
        <v>122</v>
      </c>
      <c r="B4" s="198"/>
      <c r="C4" s="198"/>
      <c r="D4" s="198"/>
    </row>
    <row r="5" spans="1:7" ht="18" x14ac:dyDescent="0.15">
      <c r="A5" s="22" t="s">
        <v>135</v>
      </c>
      <c r="B5" s="22"/>
      <c r="C5" s="22"/>
      <c r="D5" s="22"/>
    </row>
    <row r="6" spans="1:7" ht="30.75" customHeight="1" x14ac:dyDescent="0.15">
      <c r="A6" s="193" t="s">
        <v>195</v>
      </c>
      <c r="B6" s="194"/>
      <c r="C6" s="195" t="s">
        <v>202</v>
      </c>
      <c r="D6" s="196"/>
    </row>
    <row r="7" spans="1:7" ht="30.75" customHeight="1" x14ac:dyDescent="0.15">
      <c r="A7" s="193" t="s">
        <v>140</v>
      </c>
      <c r="B7" s="194"/>
      <c r="C7" s="195" t="s">
        <v>147</v>
      </c>
      <c r="D7" s="196"/>
    </row>
    <row r="8" spans="1:7" ht="29.25" customHeight="1" x14ac:dyDescent="0.15">
      <c r="A8" s="193" t="s">
        <v>192</v>
      </c>
      <c r="B8" s="194"/>
      <c r="C8" s="195" t="s">
        <v>199</v>
      </c>
      <c r="D8" s="196"/>
    </row>
    <row r="9" spans="1:7" ht="33" customHeight="1" x14ac:dyDescent="0.15">
      <c r="A9" s="193" t="s">
        <v>136</v>
      </c>
      <c r="B9" s="194"/>
      <c r="C9" s="195" t="s">
        <v>198</v>
      </c>
      <c r="D9" s="196"/>
    </row>
    <row r="10" spans="1:7" ht="36.75" customHeight="1" x14ac:dyDescent="0.15">
      <c r="A10" s="193" t="s">
        <v>148</v>
      </c>
      <c r="B10" s="194"/>
      <c r="C10" s="195" t="s">
        <v>198</v>
      </c>
      <c r="D10" s="196"/>
    </row>
    <row r="11" spans="1:7" ht="18.75" customHeight="1" x14ac:dyDescent="0.15">
      <c r="A11" s="185" t="s">
        <v>137</v>
      </c>
      <c r="B11" s="186"/>
      <c r="C11" s="112" t="s">
        <v>138</v>
      </c>
      <c r="D11" s="112" t="s">
        <v>139</v>
      </c>
    </row>
    <row r="12" spans="1:7" ht="14.1" customHeight="1" x14ac:dyDescent="0.15">
      <c r="A12" s="279" t="s">
        <v>232</v>
      </c>
      <c r="B12" s="279"/>
      <c r="C12" s="280">
        <v>2021</v>
      </c>
      <c r="D12" s="280">
        <v>2021</v>
      </c>
    </row>
    <row r="13" spans="1:7" ht="14.1" customHeight="1" x14ac:dyDescent="0.15">
      <c r="A13" s="279"/>
      <c r="B13" s="279"/>
      <c r="C13" s="280">
        <v>2020</v>
      </c>
      <c r="D13" s="280">
        <v>2020</v>
      </c>
    </row>
    <row r="14" spans="1:7" ht="14.1" customHeight="1" x14ac:dyDescent="0.15">
      <c r="A14" s="279"/>
      <c r="B14" s="279"/>
      <c r="C14" s="280">
        <v>2019</v>
      </c>
      <c r="D14" s="280">
        <v>2019</v>
      </c>
    </row>
    <row r="15" spans="1:7" ht="14.1" customHeight="1" x14ac:dyDescent="0.15">
      <c r="A15" s="279"/>
      <c r="B15" s="279"/>
      <c r="C15" s="280">
        <v>2018</v>
      </c>
      <c r="D15" s="280">
        <v>2018</v>
      </c>
    </row>
    <row r="16" spans="1:7" ht="14.1" customHeight="1" x14ac:dyDescent="0.15">
      <c r="A16" s="279"/>
      <c r="B16" s="279"/>
      <c r="C16" s="280">
        <v>2017</v>
      </c>
      <c r="D16" s="280">
        <v>2017</v>
      </c>
    </row>
    <row r="17" spans="1:4" x14ac:dyDescent="0.15">
      <c r="A17" s="279"/>
      <c r="B17" s="279"/>
      <c r="C17" s="280">
        <v>2016</v>
      </c>
      <c r="D17" s="280">
        <v>2016</v>
      </c>
    </row>
    <row r="18" spans="1:4" x14ac:dyDescent="0.15">
      <c r="A18" s="279"/>
      <c r="B18" s="279"/>
      <c r="C18" s="280">
        <v>2015</v>
      </c>
      <c r="D18" s="280"/>
    </row>
    <row r="19" spans="1:4" x14ac:dyDescent="0.15">
      <c r="A19" s="279"/>
      <c r="B19" s="279"/>
      <c r="C19" s="280">
        <v>2014</v>
      </c>
      <c r="D19" s="280"/>
    </row>
    <row r="20" spans="1:4" x14ac:dyDescent="0.15">
      <c r="A20" s="279"/>
      <c r="B20" s="279"/>
      <c r="C20" s="280">
        <v>2013</v>
      </c>
      <c r="D20" s="281"/>
    </row>
    <row r="21" spans="1:4" ht="18" x14ac:dyDescent="0.15">
      <c r="A21" s="22" t="s">
        <v>104</v>
      </c>
      <c r="B21" s="22"/>
      <c r="C21" s="22"/>
      <c r="D21" s="22"/>
    </row>
    <row r="22" spans="1:4" ht="15" x14ac:dyDescent="0.15">
      <c r="A22" s="54" t="s">
        <v>112</v>
      </c>
      <c r="B22" s="54" t="s">
        <v>105</v>
      </c>
      <c r="C22" s="55" t="s">
        <v>106</v>
      </c>
      <c r="D22" s="54" t="s">
        <v>132</v>
      </c>
    </row>
    <row r="23" spans="1:4" ht="42.95" customHeight="1" x14ac:dyDescent="0.15">
      <c r="A23" s="56">
        <v>6</v>
      </c>
      <c r="B23" s="57">
        <v>44813</v>
      </c>
      <c r="C23" s="58" t="s">
        <v>233</v>
      </c>
      <c r="D23" s="59" t="s">
        <v>222</v>
      </c>
    </row>
    <row r="24" spans="1:4" ht="42.95" customHeight="1" x14ac:dyDescent="0.15">
      <c r="A24" s="56">
        <v>5</v>
      </c>
      <c r="B24" s="57">
        <v>44433</v>
      </c>
      <c r="C24" s="58" t="s">
        <v>228</v>
      </c>
      <c r="D24" s="59" t="s">
        <v>222</v>
      </c>
    </row>
    <row r="25" spans="1:4" ht="42.95" customHeight="1" x14ac:dyDescent="0.15">
      <c r="A25" s="56">
        <v>4</v>
      </c>
      <c r="B25" s="57">
        <v>44039</v>
      </c>
      <c r="C25" s="58" t="s">
        <v>221</v>
      </c>
      <c r="D25" s="59" t="s">
        <v>222</v>
      </c>
    </row>
    <row r="26" spans="1:4" ht="42.95" customHeight="1" x14ac:dyDescent="0.15">
      <c r="A26" s="56">
        <v>3.1</v>
      </c>
      <c r="B26" s="57">
        <v>43718</v>
      </c>
      <c r="C26" s="58" t="s">
        <v>218</v>
      </c>
      <c r="D26" s="59" t="s">
        <v>220</v>
      </c>
    </row>
    <row r="27" spans="1:4" ht="186" customHeight="1" x14ac:dyDescent="0.15">
      <c r="A27" s="56">
        <v>3</v>
      </c>
      <c r="B27" s="57">
        <v>43282</v>
      </c>
      <c r="C27" s="58" t="s">
        <v>203</v>
      </c>
      <c r="D27" s="59" t="s">
        <v>219</v>
      </c>
    </row>
    <row r="28" spans="1:4" ht="28.5" x14ac:dyDescent="0.15">
      <c r="A28" s="56">
        <v>2.1</v>
      </c>
      <c r="B28" s="57">
        <v>43009</v>
      </c>
      <c r="C28" s="58" t="s">
        <v>123</v>
      </c>
      <c r="D28" s="59" t="s">
        <v>149</v>
      </c>
    </row>
    <row r="29" spans="1:4" ht="42.75" x14ac:dyDescent="0.15">
      <c r="A29" s="56">
        <v>2</v>
      </c>
      <c r="B29" s="57">
        <v>42887</v>
      </c>
      <c r="C29" s="58" t="s">
        <v>124</v>
      </c>
      <c r="D29" s="59" t="s">
        <v>113</v>
      </c>
    </row>
    <row r="30" spans="1:4" ht="42.75" x14ac:dyDescent="0.15">
      <c r="A30" s="56">
        <v>1</v>
      </c>
      <c r="B30" s="57">
        <v>42491</v>
      </c>
      <c r="C30" s="58" t="s">
        <v>109</v>
      </c>
      <c r="D30" s="59" t="s">
        <v>114</v>
      </c>
    </row>
    <row r="31" spans="1:4" ht="21" customHeight="1" x14ac:dyDescent="0.15">
      <c r="A31" s="22" t="s">
        <v>103</v>
      </c>
      <c r="B31" s="22"/>
      <c r="C31" s="22"/>
      <c r="D31" s="22"/>
    </row>
    <row r="32" spans="1:4" ht="24" customHeight="1" x14ac:dyDescent="0.15">
      <c r="A32" s="60" t="s">
        <v>85</v>
      </c>
      <c r="B32" s="60" t="s">
        <v>86</v>
      </c>
      <c r="C32" s="189" t="s">
        <v>87</v>
      </c>
      <c r="D32" s="190"/>
    </row>
    <row r="33" spans="1:5" ht="158.25" customHeight="1" x14ac:dyDescent="0.15">
      <c r="A33" s="184" t="s">
        <v>108</v>
      </c>
      <c r="B33" s="61" t="s">
        <v>88</v>
      </c>
      <c r="C33" s="187" t="s">
        <v>141</v>
      </c>
      <c r="D33" s="188"/>
      <c r="E33" s="15"/>
    </row>
    <row r="34" spans="1:5" ht="64.5" customHeight="1" x14ac:dyDescent="0.15">
      <c r="A34" s="184"/>
      <c r="B34" s="61" t="s">
        <v>240</v>
      </c>
      <c r="C34" s="187" t="s">
        <v>241</v>
      </c>
      <c r="D34" s="188"/>
      <c r="E34" s="14"/>
    </row>
    <row r="35" spans="1:5" ht="64.5" customHeight="1" x14ac:dyDescent="0.15">
      <c r="A35" s="184"/>
      <c r="B35" s="61" t="s">
        <v>89</v>
      </c>
      <c r="C35" s="187" t="s">
        <v>90</v>
      </c>
      <c r="D35" s="188"/>
      <c r="E35" s="14"/>
    </row>
    <row r="36" spans="1:5" ht="68.25" customHeight="1" x14ac:dyDescent="0.15">
      <c r="A36" s="184"/>
      <c r="B36" s="62" t="s">
        <v>91</v>
      </c>
      <c r="C36" s="191" t="s">
        <v>92</v>
      </c>
      <c r="D36" s="192"/>
    </row>
    <row r="37" spans="1:5" ht="87.75" customHeight="1" x14ac:dyDescent="0.15">
      <c r="A37" s="184"/>
      <c r="B37" s="62" t="s">
        <v>93</v>
      </c>
      <c r="C37" s="191" t="s">
        <v>142</v>
      </c>
      <c r="D37" s="192"/>
    </row>
    <row r="38" spans="1:5" ht="90" customHeight="1" x14ac:dyDescent="0.15">
      <c r="A38" s="184"/>
      <c r="B38" s="63" t="s">
        <v>94</v>
      </c>
      <c r="C38" s="187" t="s">
        <v>107</v>
      </c>
      <c r="D38" s="188"/>
    </row>
    <row r="39" spans="1:5" ht="58.5" customHeight="1" x14ac:dyDescent="0.15">
      <c r="A39" s="184"/>
      <c r="B39" s="63" t="s">
        <v>95</v>
      </c>
      <c r="C39" s="187" t="s">
        <v>96</v>
      </c>
      <c r="D39" s="188"/>
    </row>
    <row r="40" spans="1:5" ht="80.25" customHeight="1" x14ac:dyDescent="0.15">
      <c r="A40" s="184"/>
      <c r="B40" s="63" t="s">
        <v>97</v>
      </c>
      <c r="C40" s="187" t="s">
        <v>98</v>
      </c>
      <c r="D40" s="188"/>
      <c r="E40" s="16"/>
    </row>
    <row r="41" spans="1:5" ht="231.75" customHeight="1" x14ac:dyDescent="0.15">
      <c r="A41" s="184"/>
      <c r="B41" s="63" t="s">
        <v>99</v>
      </c>
      <c r="C41" s="187" t="s">
        <v>143</v>
      </c>
      <c r="D41" s="188"/>
      <c r="E41" s="16"/>
    </row>
    <row r="42" spans="1:5" ht="87.75" customHeight="1" x14ac:dyDescent="0.15">
      <c r="A42" s="64" t="s">
        <v>100</v>
      </c>
      <c r="B42" s="63" t="s">
        <v>101</v>
      </c>
      <c r="C42" s="191" t="s">
        <v>144</v>
      </c>
      <c r="D42" s="192"/>
      <c r="E42" s="16"/>
    </row>
    <row r="43" spans="1:5" s="2" customFormat="1" ht="18" x14ac:dyDescent="0.15">
      <c r="A43" s="22" t="s">
        <v>111</v>
      </c>
      <c r="B43" s="22"/>
      <c r="C43" s="22"/>
      <c r="D43" s="22"/>
      <c r="E43"/>
    </row>
    <row r="44" spans="1:5" s="2" customFormat="1" ht="161.44999999999999" customHeight="1" x14ac:dyDescent="0.15">
      <c r="A44" s="183" t="s">
        <v>225</v>
      </c>
      <c r="B44" s="183"/>
      <c r="C44" s="183"/>
      <c r="D44" s="183"/>
      <c r="E44"/>
    </row>
    <row r="45" spans="1:5" ht="18" x14ac:dyDescent="0.15">
      <c r="A45" s="22" t="s">
        <v>102</v>
      </c>
      <c r="B45" s="22"/>
      <c r="C45" s="22"/>
      <c r="D45" s="22"/>
      <c r="E45" s="2"/>
    </row>
    <row r="46" spans="1:5" ht="91.5" customHeight="1" x14ac:dyDescent="0.15">
      <c r="A46" s="183" t="s">
        <v>125</v>
      </c>
      <c r="B46" s="183"/>
      <c r="C46" s="183"/>
      <c r="D46" s="183"/>
      <c r="E46" s="2"/>
    </row>
    <row r="47" spans="1:5" x14ac:dyDescent="0.15">
      <c r="E47" s="2"/>
    </row>
  </sheetData>
  <mergeCells count="29">
    <mergeCell ref="A1:D1"/>
    <mergeCell ref="A2:D2"/>
    <mergeCell ref="A4:D4"/>
    <mergeCell ref="C8:D8"/>
    <mergeCell ref="C7:D7"/>
    <mergeCell ref="A8:B8"/>
    <mergeCell ref="A7:B7"/>
    <mergeCell ref="A6:B6"/>
    <mergeCell ref="C6:D6"/>
    <mergeCell ref="A9:B9"/>
    <mergeCell ref="C42:D42"/>
    <mergeCell ref="C40:D40"/>
    <mergeCell ref="C41:D41"/>
    <mergeCell ref="C38:D38"/>
    <mergeCell ref="C39:D39"/>
    <mergeCell ref="A10:B10"/>
    <mergeCell ref="C10:D10"/>
    <mergeCell ref="C9:D9"/>
    <mergeCell ref="A46:D46"/>
    <mergeCell ref="A33:A41"/>
    <mergeCell ref="A11:B11"/>
    <mergeCell ref="C33:D33"/>
    <mergeCell ref="C35:D35"/>
    <mergeCell ref="C32:D32"/>
    <mergeCell ref="C36:D36"/>
    <mergeCell ref="C37:D37"/>
    <mergeCell ref="A44:D44"/>
    <mergeCell ref="A12:B20"/>
    <mergeCell ref="C34:D34"/>
  </mergeCells>
  <phoneticPr fontId="1"/>
  <hyperlinks>
    <hyperlink ref="A7:B7" location="Account_CP2!A1" display="Account CP2" xr:uid="{00000000-0004-0000-0000-000000000000}"/>
    <hyperlink ref="A9:B9" location="'Total CER Transfer'!A1" display="Total CER Transfer" xr:uid="{00000000-0004-0000-0000-000001000000}"/>
    <hyperlink ref="A10:B10" location="'Total ERU Transfer'!A1" display="Total ERU Transfer" xr:uid="{00000000-0004-0000-0000-000002000000}"/>
    <hyperlink ref="A8:B8" location="Analytics!A1" display="Analytics" xr:uid="{00000000-0004-0000-0000-000003000000}"/>
    <hyperlink ref="A6:B6" location="'Macro Transactions'!A1" display="Macro Transactions" xr:uid="{00000000-0004-0000-0000-000004000000}"/>
    <hyperlink ref="C20" location="'2013 CER'!A1" display="'2013 CER'!A1" xr:uid="{00000000-0004-0000-0000-000005000000}"/>
    <hyperlink ref="C19" location="'2014 CER'!A1" display="'2014 CER'!A1" xr:uid="{00000000-0004-0000-0000-000006000000}"/>
    <hyperlink ref="C18" location="'2015 CER'!A1" display="'2015 CER'!A1" xr:uid="{00000000-0004-0000-0000-000007000000}"/>
    <hyperlink ref="C17" location="'2016 CER'!A1" display="'2016 CER'!A1" xr:uid="{00000000-0004-0000-0000-000008000000}"/>
    <hyperlink ref="D17" location="'2016 ERU'!A1" display="'2016 ERU'!A1" xr:uid="{00000000-0004-0000-0000-000009000000}"/>
    <hyperlink ref="D15" location="'2018 ERU'!Print_Area" display="'2018 ERU'!Print_Area" xr:uid="{00000000-0004-0000-0000-00000A000000}"/>
    <hyperlink ref="C15" location="'2018 CER'!Print_Area" display="'2018 CER'!Print_Area" xr:uid="{00000000-0004-0000-0000-00000B000000}"/>
    <hyperlink ref="D16" location="'2017 ERU'!A1" display="'2017 ERU'!A1" xr:uid="{00000000-0004-0000-0000-00000C000000}"/>
    <hyperlink ref="C16" location="'2017 CER'!A1" display="'2017 CER'!A1" xr:uid="{00000000-0004-0000-0000-00000D000000}"/>
    <hyperlink ref="D14" location="'2019 ERU'!A1" display="'2019 ERU'!A1" xr:uid="{00000000-0004-0000-0000-00000E000000}"/>
    <hyperlink ref="C14" location="'2019 CER'!A1" display="'2019 CER'!A1" xr:uid="{00000000-0004-0000-0000-00000F000000}"/>
    <hyperlink ref="D13" location="'2020 ERU'!A1" display="'2020 ERU'!A1" xr:uid="{CD3E5838-BFB2-47CD-8A45-858608320B7D}"/>
    <hyperlink ref="C13" location="'2020 CER'!A1" display="'2020 CER'!A1" xr:uid="{33ACAE14-4D6C-4988-BFD4-EA12ED262F6C}"/>
    <hyperlink ref="D12" location="'2021 ERU'!A1" display="'2021 ERU'!A1" xr:uid="{9925B8EA-A0B6-4816-AFBB-538C072BD2B8}"/>
    <hyperlink ref="C12" location="'2021 CER'!A1" display="'2021 CER'!A1" xr:uid="{46A41160-F221-4EC3-B1BC-999B7A10CB1F}"/>
  </hyperlinks>
  <pageMargins left="0.31496062992125984" right="0.31496062992125984" top="0.74803149606299213" bottom="0.74803149606299213" header="0.11811023622047245" footer="0.31496062992125984"/>
  <pageSetup paperSize="9" scale="90" orientation="portrait" r:id="rId1"/>
  <headerFooter>
    <oddHeader>&amp;L&amp;G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N42"/>
  <sheetViews>
    <sheetView zoomScale="80" zoomScaleNormal="80" workbookViewId="0">
      <pane xSplit="1" ySplit="2" topLeftCell="B3" activePane="bottomRight" state="frozen"/>
      <selection activeCell="E161" sqref="E161"/>
      <selection pane="topRight" activeCell="E161" sqref="E161"/>
      <selection pane="bottomLeft" activeCell="E161" sqref="E161"/>
      <selection pane="bottomRight" activeCell="G8" sqref="G8"/>
    </sheetView>
  </sheetViews>
  <sheetFormatPr defaultColWidth="9" defaultRowHeight="15" x14ac:dyDescent="0.15"/>
  <cols>
    <col min="1" max="1" width="16.625" style="6" customWidth="1"/>
    <col min="2" max="2" width="14.125" style="1" customWidth="1"/>
    <col min="3" max="3" width="10.625" style="4" hidden="1" customWidth="1"/>
    <col min="4" max="5" width="10.625" style="4" customWidth="1"/>
    <col min="6" max="6" width="11.125" style="4" customWidth="1"/>
    <col min="7" max="20" width="10.625" style="4" customWidth="1"/>
    <col min="21" max="21" width="10.625" style="7" customWidth="1"/>
    <col min="22" max="27" width="10.625" style="4" customWidth="1"/>
    <col min="28" max="28" width="11.625" style="4" customWidth="1"/>
    <col min="29" max="32" width="10.625" style="4" customWidth="1"/>
    <col min="33" max="34" width="10.625" style="2" customWidth="1"/>
    <col min="35" max="40" width="10.625" style="4" customWidth="1"/>
    <col min="41" max="16384" width="9" style="2"/>
  </cols>
  <sheetData>
    <row r="1" spans="1:40" ht="29.25" customHeight="1" x14ac:dyDescent="0.15">
      <c r="A1" s="67" t="s">
        <v>145</v>
      </c>
      <c r="B1" s="65" t="s">
        <v>120</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7" customHeight="1" x14ac:dyDescent="0.15">
      <c r="A3" s="53" t="s">
        <v>35</v>
      </c>
      <c r="B3" s="66" t="s">
        <v>134</v>
      </c>
      <c r="C3" s="35">
        <f t="shared" ref="C3:AN3" si="0">SUM(C4:C41)</f>
        <v>0</v>
      </c>
      <c r="D3" s="36">
        <f t="shared" si="0"/>
        <v>42037769</v>
      </c>
      <c r="E3" s="36">
        <f t="shared" si="0"/>
        <v>285755</v>
      </c>
      <c r="F3" s="36">
        <f t="shared" si="0"/>
        <v>17161293</v>
      </c>
      <c r="G3" s="36">
        <f t="shared" si="0"/>
        <v>0</v>
      </c>
      <c r="H3" s="36">
        <f t="shared" si="0"/>
        <v>0</v>
      </c>
      <c r="I3" s="36">
        <f t="shared" si="0"/>
        <v>0</v>
      </c>
      <c r="J3" s="36">
        <f t="shared" si="0"/>
        <v>60795</v>
      </c>
      <c r="K3" s="36">
        <f t="shared" si="0"/>
        <v>0</v>
      </c>
      <c r="L3" s="36">
        <f t="shared" si="0"/>
        <v>1048614</v>
      </c>
      <c r="M3" s="36">
        <f t="shared" si="0"/>
        <v>1315393</v>
      </c>
      <c r="N3" s="36">
        <f t="shared" si="0"/>
        <v>2367730</v>
      </c>
      <c r="O3" s="36">
        <f t="shared" si="0"/>
        <v>0</v>
      </c>
      <c r="P3" s="36">
        <f t="shared" si="0"/>
        <v>0</v>
      </c>
      <c r="Q3" s="36">
        <f t="shared" si="0"/>
        <v>5255000</v>
      </c>
      <c r="R3" s="36">
        <f t="shared" si="0"/>
        <v>2821963</v>
      </c>
      <c r="S3" s="36">
        <f t="shared" si="0"/>
        <v>21550</v>
      </c>
      <c r="T3" s="36">
        <f t="shared" si="0"/>
        <v>246966</v>
      </c>
      <c r="U3" s="36">
        <f t="shared" si="0"/>
        <v>465958</v>
      </c>
      <c r="V3" s="36">
        <f t="shared" si="0"/>
        <v>15981353</v>
      </c>
      <c r="W3" s="36">
        <f t="shared" si="0"/>
        <v>0</v>
      </c>
      <c r="X3" s="36">
        <f t="shared" si="0"/>
        <v>2346513</v>
      </c>
      <c r="Y3" s="36">
        <f t="shared" si="0"/>
        <v>0</v>
      </c>
      <c r="Z3" s="36">
        <f t="shared" si="0"/>
        <v>0</v>
      </c>
      <c r="AA3" s="36">
        <f t="shared" si="0"/>
        <v>0</v>
      </c>
      <c r="AB3" s="36">
        <f t="shared" si="0"/>
        <v>15521873</v>
      </c>
      <c r="AC3" s="36">
        <f t="shared" si="0"/>
        <v>9204665</v>
      </c>
      <c r="AD3" s="36">
        <f t="shared" si="0"/>
        <v>17657991</v>
      </c>
      <c r="AE3" s="36">
        <f t="shared" si="0"/>
        <v>7239334</v>
      </c>
      <c r="AF3" s="36">
        <f t="shared" si="0"/>
        <v>0</v>
      </c>
      <c r="AG3" s="36">
        <f t="shared" si="0"/>
        <v>0</v>
      </c>
      <c r="AH3" s="36">
        <f t="shared" si="0"/>
        <v>0</v>
      </c>
      <c r="AI3" s="36">
        <f t="shared" si="0"/>
        <v>7979095</v>
      </c>
      <c r="AJ3" s="36">
        <f t="shared" si="0"/>
        <v>15213355</v>
      </c>
      <c r="AK3" s="36">
        <f t="shared" si="0"/>
        <v>0</v>
      </c>
      <c r="AL3" s="36">
        <f t="shared" si="0"/>
        <v>193335</v>
      </c>
      <c r="AM3" s="36">
        <f t="shared" si="0"/>
        <v>0</v>
      </c>
      <c r="AN3" s="37">
        <f t="shared" si="0"/>
        <v>0</v>
      </c>
    </row>
    <row r="4" spans="1:40" x14ac:dyDescent="0.15">
      <c r="A4" s="38" t="s">
        <v>127</v>
      </c>
      <c r="B4" s="47">
        <f t="shared" ref="B4:B41" si="1">SUM(C4:AN4)</f>
        <v>56789783</v>
      </c>
      <c r="C4" s="32">
        <v>0</v>
      </c>
      <c r="D4" s="34">
        <v>6620</v>
      </c>
      <c r="E4" s="34">
        <v>206008</v>
      </c>
      <c r="F4" s="34">
        <v>330832</v>
      </c>
      <c r="G4" s="34">
        <v>0</v>
      </c>
      <c r="H4" s="34">
        <v>0</v>
      </c>
      <c r="I4" s="34">
        <v>0</v>
      </c>
      <c r="J4" s="34">
        <v>59850</v>
      </c>
      <c r="K4" s="34">
        <v>0</v>
      </c>
      <c r="L4" s="34">
        <v>96248</v>
      </c>
      <c r="M4" s="34">
        <v>1315093</v>
      </c>
      <c r="N4" s="34">
        <v>2005905</v>
      </c>
      <c r="O4" s="34">
        <v>0</v>
      </c>
      <c r="P4" s="34">
        <v>0</v>
      </c>
      <c r="Q4" s="34">
        <v>0</v>
      </c>
      <c r="R4" s="34">
        <v>715832</v>
      </c>
      <c r="S4" s="34">
        <v>0</v>
      </c>
      <c r="T4" s="34">
        <v>0</v>
      </c>
      <c r="U4" s="34">
        <v>329131</v>
      </c>
      <c r="V4" s="34">
        <v>14890261</v>
      </c>
      <c r="W4" s="34">
        <v>0</v>
      </c>
      <c r="X4" s="34">
        <v>2346003</v>
      </c>
      <c r="Y4" s="34">
        <v>0</v>
      </c>
      <c r="Z4" s="34">
        <v>0</v>
      </c>
      <c r="AA4" s="34">
        <v>0</v>
      </c>
      <c r="AB4" s="34">
        <v>805788</v>
      </c>
      <c r="AC4" s="34">
        <v>9167894</v>
      </c>
      <c r="AD4" s="34">
        <v>14712327</v>
      </c>
      <c r="AE4" s="34">
        <v>1551959</v>
      </c>
      <c r="AF4" s="34">
        <v>0</v>
      </c>
      <c r="AG4" s="34">
        <v>0</v>
      </c>
      <c r="AH4" s="34">
        <v>0</v>
      </c>
      <c r="AI4" s="34">
        <v>4247742</v>
      </c>
      <c r="AJ4" s="34">
        <v>3808955</v>
      </c>
      <c r="AK4" s="34">
        <v>0</v>
      </c>
      <c r="AL4" s="34">
        <v>193335</v>
      </c>
      <c r="AM4" s="34">
        <v>0</v>
      </c>
      <c r="AN4" s="39">
        <v>0</v>
      </c>
    </row>
    <row r="5" spans="1:40" s="1" customFormat="1" x14ac:dyDescent="0.15">
      <c r="A5" s="40" t="s">
        <v>126</v>
      </c>
      <c r="B5" s="48">
        <f t="shared" si="1"/>
        <v>16324367</v>
      </c>
      <c r="C5" s="34">
        <v>0</v>
      </c>
      <c r="D5" s="32">
        <v>0</v>
      </c>
      <c r="E5" s="33">
        <v>37698</v>
      </c>
      <c r="F5" s="33">
        <v>7554</v>
      </c>
      <c r="G5" s="33">
        <v>0</v>
      </c>
      <c r="H5" s="33">
        <v>0</v>
      </c>
      <c r="I5" s="33">
        <v>0</v>
      </c>
      <c r="J5" s="33">
        <v>0</v>
      </c>
      <c r="K5" s="33">
        <v>0</v>
      </c>
      <c r="L5" s="33">
        <v>0</v>
      </c>
      <c r="M5" s="33">
        <v>300</v>
      </c>
      <c r="N5" s="33">
        <v>218209</v>
      </c>
      <c r="O5" s="33">
        <v>0</v>
      </c>
      <c r="P5" s="33">
        <v>0</v>
      </c>
      <c r="Q5" s="33">
        <v>0</v>
      </c>
      <c r="R5" s="33">
        <v>0</v>
      </c>
      <c r="S5" s="33">
        <v>0</v>
      </c>
      <c r="T5" s="33">
        <v>0</v>
      </c>
      <c r="U5" s="33">
        <v>0</v>
      </c>
      <c r="V5" s="33">
        <v>648580</v>
      </c>
      <c r="W5" s="33">
        <v>0</v>
      </c>
      <c r="X5" s="33">
        <v>510</v>
      </c>
      <c r="Y5" s="33">
        <v>0</v>
      </c>
      <c r="Z5" s="33">
        <v>0</v>
      </c>
      <c r="AA5" s="33">
        <v>0</v>
      </c>
      <c r="AB5" s="33">
        <v>20000</v>
      </c>
      <c r="AC5" s="33">
        <v>3992</v>
      </c>
      <c r="AD5" s="33">
        <v>2061256</v>
      </c>
      <c r="AE5" s="33">
        <v>3573312</v>
      </c>
      <c r="AF5" s="33">
        <v>0</v>
      </c>
      <c r="AG5" s="33">
        <v>0</v>
      </c>
      <c r="AH5" s="33">
        <v>0</v>
      </c>
      <c r="AI5" s="33">
        <v>49879</v>
      </c>
      <c r="AJ5" s="33">
        <v>9703077</v>
      </c>
      <c r="AK5" s="33">
        <v>0</v>
      </c>
      <c r="AL5" s="33">
        <v>0</v>
      </c>
      <c r="AM5" s="33">
        <v>0</v>
      </c>
      <c r="AN5" s="41">
        <v>0</v>
      </c>
    </row>
    <row r="6" spans="1:40" x14ac:dyDescent="0.15">
      <c r="A6" s="42" t="s">
        <v>10</v>
      </c>
      <c r="B6" s="48">
        <f t="shared" si="1"/>
        <v>117445</v>
      </c>
      <c r="C6" s="33">
        <v>0</v>
      </c>
      <c r="D6" s="33">
        <v>75396</v>
      </c>
      <c r="E6" s="32">
        <v>42029</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20</v>
      </c>
      <c r="AK6" s="33">
        <v>0</v>
      </c>
      <c r="AL6" s="33">
        <v>0</v>
      </c>
      <c r="AM6" s="33">
        <v>0</v>
      </c>
      <c r="AN6" s="41">
        <v>0</v>
      </c>
    </row>
    <row r="7" spans="1:40" x14ac:dyDescent="0.15">
      <c r="A7" s="42" t="s">
        <v>8</v>
      </c>
      <c r="B7" s="48">
        <f t="shared" si="1"/>
        <v>17062197</v>
      </c>
      <c r="C7" s="33">
        <v>0</v>
      </c>
      <c r="D7" s="33">
        <v>239290</v>
      </c>
      <c r="E7" s="33">
        <v>0</v>
      </c>
      <c r="F7" s="32">
        <v>16822907</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634856</v>
      </c>
      <c r="C11" s="33">
        <v>0</v>
      </c>
      <c r="D11" s="33">
        <v>634856</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294692</v>
      </c>
      <c r="C13" s="33">
        <v>0</v>
      </c>
      <c r="D13" s="33">
        <v>294692</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1347416</v>
      </c>
      <c r="C14" s="33">
        <v>0</v>
      </c>
      <c r="D14" s="33">
        <v>1314645</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32771</v>
      </c>
      <c r="AF14" s="33">
        <v>0</v>
      </c>
      <c r="AG14" s="33">
        <v>0</v>
      </c>
      <c r="AH14" s="33">
        <v>0</v>
      </c>
      <c r="AI14" s="33">
        <v>0</v>
      </c>
      <c r="AJ14" s="33">
        <v>0</v>
      </c>
      <c r="AK14" s="33">
        <v>0</v>
      </c>
      <c r="AL14" s="33">
        <v>0</v>
      </c>
      <c r="AM14" s="33">
        <v>0</v>
      </c>
      <c r="AN14" s="41">
        <v>0</v>
      </c>
    </row>
    <row r="15" spans="1:40" x14ac:dyDescent="0.15">
      <c r="A15" s="42" t="s">
        <v>12</v>
      </c>
      <c r="B15" s="48">
        <f t="shared" si="1"/>
        <v>1668195</v>
      </c>
      <c r="C15" s="33">
        <v>0</v>
      </c>
      <c r="D15" s="33">
        <v>1402960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225636</v>
      </c>
      <c r="W15" s="33">
        <v>0</v>
      </c>
      <c r="X15" s="33">
        <v>0</v>
      </c>
      <c r="Y15" s="33">
        <v>0</v>
      </c>
      <c r="Z15" s="33">
        <v>0</v>
      </c>
      <c r="AA15" s="33">
        <v>0</v>
      </c>
      <c r="AB15" s="33">
        <v>0</v>
      </c>
      <c r="AC15" s="33">
        <v>0</v>
      </c>
      <c r="AD15" s="33">
        <v>25082</v>
      </c>
      <c r="AE15" s="33">
        <v>0</v>
      </c>
      <c r="AF15" s="33">
        <v>0</v>
      </c>
      <c r="AG15" s="33">
        <v>0</v>
      </c>
      <c r="AH15" s="33">
        <v>0</v>
      </c>
      <c r="AI15" s="33">
        <v>0</v>
      </c>
      <c r="AJ15" s="33">
        <v>14517</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5255000</v>
      </c>
      <c r="C18" s="33">
        <v>0</v>
      </c>
      <c r="D18" s="33">
        <v>0</v>
      </c>
      <c r="E18" s="33">
        <v>0</v>
      </c>
      <c r="F18" s="33">
        <v>0</v>
      </c>
      <c r="G18" s="33">
        <v>0</v>
      </c>
      <c r="H18" s="33">
        <v>0</v>
      </c>
      <c r="I18" s="33">
        <v>0</v>
      </c>
      <c r="J18" s="33">
        <v>0</v>
      </c>
      <c r="K18" s="33">
        <v>0</v>
      </c>
      <c r="L18" s="33">
        <v>0</v>
      </c>
      <c r="M18" s="33">
        <v>0</v>
      </c>
      <c r="N18" s="33">
        <v>0</v>
      </c>
      <c r="O18" s="33">
        <v>0</v>
      </c>
      <c r="P18" s="33">
        <v>0</v>
      </c>
      <c r="Q18" s="32">
        <v>5255000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2404050</v>
      </c>
      <c r="C19" s="33">
        <v>0</v>
      </c>
      <c r="D19" s="33">
        <v>154464</v>
      </c>
      <c r="E19" s="33">
        <v>0</v>
      </c>
      <c r="F19" s="33">
        <v>0</v>
      </c>
      <c r="G19" s="33">
        <v>0</v>
      </c>
      <c r="H19" s="33">
        <v>0</v>
      </c>
      <c r="I19" s="33">
        <v>0</v>
      </c>
      <c r="J19" s="33">
        <v>0</v>
      </c>
      <c r="K19" s="33">
        <v>0</v>
      </c>
      <c r="L19" s="33">
        <v>0</v>
      </c>
      <c r="M19" s="33">
        <v>0</v>
      </c>
      <c r="N19" s="33">
        <v>143455</v>
      </c>
      <c r="O19" s="33">
        <v>0</v>
      </c>
      <c r="P19" s="33">
        <v>0</v>
      </c>
      <c r="Q19" s="33">
        <v>0</v>
      </c>
      <c r="R19" s="32">
        <v>2106131</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21550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21550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246966</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246966</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244832</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244832</v>
      </c>
      <c r="AK22" s="33">
        <v>0</v>
      </c>
      <c r="AL22" s="33">
        <v>0</v>
      </c>
      <c r="AM22" s="33">
        <v>0</v>
      </c>
      <c r="AN22" s="41">
        <v>0</v>
      </c>
    </row>
    <row r="23" spans="1:40" x14ac:dyDescent="0.15">
      <c r="A23" s="42" t="s">
        <v>129</v>
      </c>
      <c r="B23" s="48">
        <f t="shared" si="1"/>
        <v>9564033</v>
      </c>
      <c r="C23" s="33">
        <v>0</v>
      </c>
      <c r="D23" s="33">
        <v>9551267</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9600</v>
      </c>
      <c r="AE23" s="33">
        <v>0</v>
      </c>
      <c r="AF23" s="33">
        <v>0</v>
      </c>
      <c r="AG23" s="33">
        <v>0</v>
      </c>
      <c r="AH23" s="33">
        <v>0</v>
      </c>
      <c r="AI23" s="33">
        <v>0</v>
      </c>
      <c r="AJ23" s="33">
        <v>3166</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3403623</v>
      </c>
      <c r="C25" s="33">
        <v>0</v>
      </c>
      <c r="D25" s="33">
        <v>3403623</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14925460</v>
      </c>
      <c r="C29" s="33">
        <v>0</v>
      </c>
      <c r="D29" s="33">
        <v>229375</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14696085</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6262234</v>
      </c>
      <c r="C30" s="33">
        <v>0</v>
      </c>
      <c r="D30" s="33">
        <v>5101906</v>
      </c>
      <c r="E30" s="33">
        <v>0</v>
      </c>
      <c r="F30" s="33">
        <v>0</v>
      </c>
      <c r="G30" s="33">
        <v>0</v>
      </c>
      <c r="H30" s="33">
        <v>0</v>
      </c>
      <c r="I30" s="33">
        <v>0</v>
      </c>
      <c r="J30" s="33">
        <v>945</v>
      </c>
      <c r="K30" s="33">
        <v>0</v>
      </c>
      <c r="L30" s="33">
        <v>681455</v>
      </c>
      <c r="M30" s="33">
        <v>0</v>
      </c>
      <c r="N30" s="33">
        <v>0</v>
      </c>
      <c r="O30" s="33">
        <v>0</v>
      </c>
      <c r="P30" s="33">
        <v>0</v>
      </c>
      <c r="Q30" s="33">
        <v>0</v>
      </c>
      <c r="R30" s="33">
        <v>0</v>
      </c>
      <c r="S30" s="33">
        <v>0</v>
      </c>
      <c r="T30" s="33">
        <v>0</v>
      </c>
      <c r="U30" s="33">
        <v>0</v>
      </c>
      <c r="V30" s="33">
        <v>15876</v>
      </c>
      <c r="W30" s="33">
        <v>0</v>
      </c>
      <c r="X30" s="33">
        <v>0</v>
      </c>
      <c r="Y30" s="33">
        <v>0</v>
      </c>
      <c r="Z30" s="33">
        <v>0</v>
      </c>
      <c r="AA30" s="33">
        <v>0</v>
      </c>
      <c r="AB30" s="33">
        <v>0</v>
      </c>
      <c r="AC30" s="32">
        <v>0</v>
      </c>
      <c r="AD30" s="33">
        <v>0</v>
      </c>
      <c r="AE30" s="33">
        <v>0</v>
      </c>
      <c r="AF30" s="33">
        <v>0</v>
      </c>
      <c r="AG30" s="33">
        <v>0</v>
      </c>
      <c r="AH30" s="33">
        <v>0</v>
      </c>
      <c r="AI30" s="33">
        <v>68265</v>
      </c>
      <c r="AJ30" s="33">
        <v>393787</v>
      </c>
      <c r="AK30" s="33">
        <v>0</v>
      </c>
      <c r="AL30" s="33">
        <v>0</v>
      </c>
      <c r="AM30" s="33">
        <v>0</v>
      </c>
      <c r="AN30" s="41">
        <v>0</v>
      </c>
    </row>
    <row r="31" spans="1:40" x14ac:dyDescent="0.15">
      <c r="A31" s="28" t="s">
        <v>9</v>
      </c>
      <c r="B31" s="48">
        <f t="shared" si="1"/>
        <v>16342737</v>
      </c>
      <c r="C31" s="33">
        <v>0</v>
      </c>
      <c r="D31" s="33">
        <v>13163692</v>
      </c>
      <c r="E31" s="33">
        <v>0</v>
      </c>
      <c r="F31" s="33">
        <v>0</v>
      </c>
      <c r="G31" s="33">
        <v>0</v>
      </c>
      <c r="H31" s="33">
        <v>0</v>
      </c>
      <c r="I31" s="33">
        <v>0</v>
      </c>
      <c r="J31" s="33">
        <v>0</v>
      </c>
      <c r="K31" s="33">
        <v>0</v>
      </c>
      <c r="L31" s="33">
        <v>270911</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31843</v>
      </c>
      <c r="AD31" s="32">
        <v>0</v>
      </c>
      <c r="AE31" s="33">
        <v>1831291</v>
      </c>
      <c r="AF31" s="33">
        <v>0</v>
      </c>
      <c r="AG31" s="33">
        <v>0</v>
      </c>
      <c r="AH31" s="33">
        <v>0</v>
      </c>
      <c r="AI31" s="33">
        <v>0</v>
      </c>
      <c r="AJ31" s="33">
        <v>1045000</v>
      </c>
      <c r="AK31" s="33">
        <v>0</v>
      </c>
      <c r="AL31" s="33">
        <v>0</v>
      </c>
      <c r="AM31" s="33">
        <v>0</v>
      </c>
      <c r="AN31" s="41">
        <v>0</v>
      </c>
    </row>
    <row r="32" spans="1:40" x14ac:dyDescent="0.15">
      <c r="A32" s="28" t="s">
        <v>26</v>
      </c>
      <c r="B32" s="48">
        <f t="shared" si="1"/>
        <v>386989</v>
      </c>
      <c r="C32" s="33">
        <v>0</v>
      </c>
      <c r="D32" s="33">
        <v>386987</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1</v>
      </c>
      <c r="AE32" s="32">
        <v>0</v>
      </c>
      <c r="AF32" s="33">
        <v>0</v>
      </c>
      <c r="AG32" s="33">
        <v>0</v>
      </c>
      <c r="AH32" s="33">
        <v>0</v>
      </c>
      <c r="AI32" s="33">
        <v>0</v>
      </c>
      <c r="AJ32" s="33">
        <v>1</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3589500</v>
      </c>
      <c r="C36" s="33">
        <v>0</v>
      </c>
      <c r="D36" s="33">
        <v>11392</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3578108</v>
      </c>
      <c r="AJ36" s="33">
        <v>0</v>
      </c>
      <c r="AK36" s="33">
        <v>0</v>
      </c>
      <c r="AL36" s="33">
        <v>0</v>
      </c>
      <c r="AM36" s="33">
        <v>0</v>
      </c>
      <c r="AN36" s="41">
        <v>0</v>
      </c>
    </row>
    <row r="37" spans="1:40" x14ac:dyDescent="0.15">
      <c r="A37" s="28" t="s">
        <v>32</v>
      </c>
      <c r="B37" s="48">
        <f t="shared" si="1"/>
        <v>7540375</v>
      </c>
      <c r="C37" s="33">
        <v>0</v>
      </c>
      <c r="D37" s="33">
        <v>6066604</v>
      </c>
      <c r="E37" s="33">
        <v>20</v>
      </c>
      <c r="F37" s="33">
        <v>0</v>
      </c>
      <c r="G37" s="33">
        <v>0</v>
      </c>
      <c r="H37" s="33">
        <v>0</v>
      </c>
      <c r="I37" s="33">
        <v>0</v>
      </c>
      <c r="J37" s="33">
        <v>0</v>
      </c>
      <c r="K37" s="33">
        <v>0</v>
      </c>
      <c r="L37" s="33">
        <v>0</v>
      </c>
      <c r="M37" s="33">
        <v>0</v>
      </c>
      <c r="N37" s="33">
        <v>161</v>
      </c>
      <c r="O37" s="33">
        <v>0</v>
      </c>
      <c r="P37" s="33">
        <v>0</v>
      </c>
      <c r="Q37" s="33">
        <v>0</v>
      </c>
      <c r="R37" s="33">
        <v>0</v>
      </c>
      <c r="S37" s="33">
        <v>0</v>
      </c>
      <c r="T37" s="33">
        <v>0</v>
      </c>
      <c r="U37" s="33">
        <v>136827</v>
      </c>
      <c r="V37" s="33">
        <v>201000</v>
      </c>
      <c r="W37" s="33">
        <v>0</v>
      </c>
      <c r="X37" s="33">
        <v>0</v>
      </c>
      <c r="Y37" s="33">
        <v>0</v>
      </c>
      <c r="Z37" s="33">
        <v>0</v>
      </c>
      <c r="AA37" s="33">
        <v>0</v>
      </c>
      <c r="AB37" s="33">
        <v>0</v>
      </c>
      <c r="AC37" s="33">
        <v>936</v>
      </c>
      <c r="AD37" s="33">
        <v>849725</v>
      </c>
      <c r="AE37" s="33">
        <v>250001</v>
      </c>
      <c r="AF37" s="33">
        <v>0</v>
      </c>
      <c r="AG37" s="33">
        <v>0</v>
      </c>
      <c r="AH37" s="33">
        <v>0</v>
      </c>
      <c r="AI37" s="33">
        <v>35101</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sortState columnSort="1" ref="E1:AN44">
    <sortCondition sortBy="cellColor" ref="E2:AN2" dxfId="3"/>
    <sortCondition descending="1" sortBy="cellColor" ref="E2:AN2" dxfId="2"/>
    <sortCondition ref="E2:AN2"/>
  </sortState>
  <phoneticPr fontId="1"/>
  <hyperlinks>
    <hyperlink ref="A1" location="Guidance!A1" display="Guidance sheet (link)" xr:uid="{00000000-0004-0000-09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N42"/>
  <sheetViews>
    <sheetView zoomScale="80" zoomScaleNormal="80" workbookViewId="0">
      <pane xSplit="1" ySplit="2" topLeftCell="B3" activePane="bottomRight" state="frozen"/>
      <selection activeCell="E161" sqref="E161"/>
      <selection pane="topRight" activeCell="E161" sqref="E161"/>
      <selection pane="bottomLeft" activeCell="E161" sqref="E161"/>
      <selection pane="bottomRight" activeCell="AJ37" sqref="AJ37"/>
    </sheetView>
  </sheetViews>
  <sheetFormatPr defaultColWidth="9" defaultRowHeight="15" x14ac:dyDescent="0.15"/>
  <cols>
    <col min="1" max="1" width="16.625" style="6" customWidth="1"/>
    <col min="2" max="2" width="14.125" style="1" customWidth="1"/>
    <col min="3" max="3" width="0.25" style="4" customWidth="1"/>
    <col min="4" max="4" width="12.375" style="4" customWidth="1"/>
    <col min="5" max="5" width="10.625" style="4" customWidth="1"/>
    <col min="6" max="6" width="11.125" style="4" customWidth="1"/>
    <col min="7" max="20" width="10.625" style="4" customWidth="1"/>
    <col min="21" max="21" width="10.625" style="7" customWidth="1"/>
    <col min="22" max="22" width="10.625" style="4" customWidth="1"/>
    <col min="23" max="23" width="11.125" style="4" customWidth="1"/>
    <col min="24" max="27" width="10.625" style="4" customWidth="1"/>
    <col min="28" max="28" width="11.125" style="4" customWidth="1"/>
    <col min="29" max="32" width="10.625" style="4" customWidth="1"/>
    <col min="33" max="34" width="10.625" style="2" customWidth="1"/>
    <col min="35" max="40" width="10.625" style="4" customWidth="1"/>
    <col min="41" max="16384" width="9" style="2"/>
  </cols>
  <sheetData>
    <row r="1" spans="1:40" ht="29.25" customHeight="1" x14ac:dyDescent="0.15">
      <c r="A1" s="67" t="s">
        <v>145</v>
      </c>
      <c r="B1" s="65" t="s">
        <v>133</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33" customHeight="1" x14ac:dyDescent="0.15">
      <c r="A3" s="53" t="s">
        <v>35</v>
      </c>
      <c r="B3" s="66" t="s">
        <v>134</v>
      </c>
      <c r="C3" s="35">
        <f t="shared" ref="C3:AN3" si="0">SUM(C4:C41)</f>
        <v>0</v>
      </c>
      <c r="D3" s="36">
        <f t="shared" si="0"/>
        <v>37653943</v>
      </c>
      <c r="E3" s="36">
        <f t="shared" si="0"/>
        <v>2685770</v>
      </c>
      <c r="F3" s="36">
        <f t="shared" si="0"/>
        <v>300048</v>
      </c>
      <c r="G3" s="36">
        <f t="shared" si="0"/>
        <v>48593</v>
      </c>
      <c r="H3" s="36">
        <f t="shared" si="0"/>
        <v>0</v>
      </c>
      <c r="I3" s="36">
        <f t="shared" si="0"/>
        <v>0</v>
      </c>
      <c r="J3" s="36">
        <f t="shared" si="0"/>
        <v>77456</v>
      </c>
      <c r="K3" s="36">
        <f t="shared" si="0"/>
        <v>0</v>
      </c>
      <c r="L3" s="36">
        <f t="shared" si="0"/>
        <v>7726138</v>
      </c>
      <c r="M3" s="36">
        <f t="shared" si="0"/>
        <v>128064</v>
      </c>
      <c r="N3" s="36">
        <f t="shared" si="0"/>
        <v>3763731</v>
      </c>
      <c r="O3" s="36">
        <f t="shared" si="0"/>
        <v>0</v>
      </c>
      <c r="P3" s="36">
        <f>SUM(P4:P41)</f>
        <v>5346323</v>
      </c>
      <c r="Q3" s="36">
        <f t="shared" si="0"/>
        <v>115965</v>
      </c>
      <c r="R3" s="36">
        <f t="shared" si="0"/>
        <v>654293</v>
      </c>
      <c r="S3" s="36">
        <f t="shared" si="0"/>
        <v>0</v>
      </c>
      <c r="T3" s="36">
        <f t="shared" si="0"/>
        <v>0</v>
      </c>
      <c r="U3" s="36">
        <f t="shared" si="0"/>
        <v>1067765</v>
      </c>
      <c r="V3" s="36">
        <f t="shared" si="0"/>
        <v>14241126</v>
      </c>
      <c r="W3" s="36">
        <f t="shared" si="0"/>
        <v>42966159</v>
      </c>
      <c r="X3" s="36">
        <f t="shared" si="0"/>
        <v>0</v>
      </c>
      <c r="Y3" s="36">
        <f t="shared" si="0"/>
        <v>8692615</v>
      </c>
      <c r="Z3" s="36">
        <f t="shared" si="0"/>
        <v>0</v>
      </c>
      <c r="AA3" s="36">
        <f t="shared" si="0"/>
        <v>0</v>
      </c>
      <c r="AB3" s="36">
        <f t="shared" si="0"/>
        <v>1233117</v>
      </c>
      <c r="AC3" s="36">
        <f t="shared" si="0"/>
        <v>6692824</v>
      </c>
      <c r="AD3" s="36">
        <f t="shared" si="0"/>
        <v>6359998</v>
      </c>
      <c r="AE3" s="36">
        <f t="shared" si="0"/>
        <v>6492374</v>
      </c>
      <c r="AF3" s="36">
        <f t="shared" si="0"/>
        <v>0</v>
      </c>
      <c r="AG3" s="36">
        <f t="shared" si="0"/>
        <v>220151</v>
      </c>
      <c r="AH3" s="36">
        <f t="shared" si="0"/>
        <v>0</v>
      </c>
      <c r="AI3" s="36">
        <f t="shared" si="0"/>
        <v>4775495</v>
      </c>
      <c r="AJ3" s="36">
        <f t="shared" si="0"/>
        <v>17439189</v>
      </c>
      <c r="AK3" s="36">
        <f t="shared" si="0"/>
        <v>0</v>
      </c>
      <c r="AL3" s="36">
        <f t="shared" si="0"/>
        <v>584472</v>
      </c>
      <c r="AM3" s="36">
        <f t="shared" si="0"/>
        <v>0</v>
      </c>
      <c r="AN3" s="37">
        <f t="shared" si="0"/>
        <v>0</v>
      </c>
    </row>
    <row r="4" spans="1:40" x14ac:dyDescent="0.15">
      <c r="A4" s="38" t="s">
        <v>127</v>
      </c>
      <c r="B4" s="47">
        <f t="shared" ref="B4:B41" si="1">SUM(C4:AN4)</f>
        <v>39853634</v>
      </c>
      <c r="C4" s="32">
        <v>0</v>
      </c>
      <c r="D4" s="34">
        <v>4991</v>
      </c>
      <c r="E4" s="34">
        <v>407171</v>
      </c>
      <c r="F4" s="34">
        <v>300048</v>
      </c>
      <c r="G4" s="34">
        <v>0</v>
      </c>
      <c r="H4" s="34">
        <v>0</v>
      </c>
      <c r="I4" s="34">
        <v>0</v>
      </c>
      <c r="J4" s="34">
        <v>76364</v>
      </c>
      <c r="K4" s="34">
        <v>0</v>
      </c>
      <c r="L4" s="34">
        <v>418101</v>
      </c>
      <c r="M4" s="34">
        <v>1064</v>
      </c>
      <c r="N4" s="34">
        <v>1927292</v>
      </c>
      <c r="O4" s="4">
        <v>0</v>
      </c>
      <c r="P4" s="126">
        <v>0</v>
      </c>
      <c r="Q4" s="126">
        <v>0</v>
      </c>
      <c r="R4" s="126">
        <v>647472</v>
      </c>
      <c r="S4" s="126">
        <v>0</v>
      </c>
      <c r="T4" s="126">
        <v>0</v>
      </c>
      <c r="U4" s="126">
        <v>106712</v>
      </c>
      <c r="V4" s="126">
        <v>13198446</v>
      </c>
      <c r="W4" s="126">
        <v>0</v>
      </c>
      <c r="X4" s="126">
        <v>0</v>
      </c>
      <c r="Y4" s="126">
        <v>0</v>
      </c>
      <c r="Z4" s="126">
        <v>0</v>
      </c>
      <c r="AA4" s="126">
        <v>0</v>
      </c>
      <c r="AB4" s="126">
        <v>942807</v>
      </c>
      <c r="AC4" s="126">
        <v>6023255</v>
      </c>
      <c r="AD4" s="126">
        <v>4762520</v>
      </c>
      <c r="AE4" s="126">
        <v>771035</v>
      </c>
      <c r="AF4" s="126">
        <v>0</v>
      </c>
      <c r="AG4" s="126">
        <v>0</v>
      </c>
      <c r="AH4" s="126">
        <v>0</v>
      </c>
      <c r="AI4" s="126">
        <v>4469245</v>
      </c>
      <c r="AJ4" s="126">
        <v>5212639</v>
      </c>
      <c r="AK4" s="126">
        <v>0</v>
      </c>
      <c r="AL4" s="126">
        <v>584472</v>
      </c>
      <c r="AM4" s="126">
        <v>0</v>
      </c>
      <c r="AN4" s="127">
        <v>0</v>
      </c>
    </row>
    <row r="5" spans="1:40" s="1" customFormat="1" x14ac:dyDescent="0.15">
      <c r="A5" s="40" t="s">
        <v>126</v>
      </c>
      <c r="B5" s="48">
        <f t="shared" si="1"/>
        <v>15086877</v>
      </c>
      <c r="C5" s="34">
        <v>0</v>
      </c>
      <c r="D5" s="32">
        <v>0</v>
      </c>
      <c r="E5" s="33">
        <v>11139</v>
      </c>
      <c r="F5" s="33">
        <v>0</v>
      </c>
      <c r="G5" s="33">
        <v>0</v>
      </c>
      <c r="H5" s="33">
        <v>0</v>
      </c>
      <c r="I5" s="33">
        <v>0</v>
      </c>
      <c r="J5" s="33">
        <v>1092</v>
      </c>
      <c r="K5" s="33">
        <v>0</v>
      </c>
      <c r="L5" s="33">
        <v>81549</v>
      </c>
      <c r="M5" s="33">
        <v>127000</v>
      </c>
      <c r="N5" s="33">
        <v>554336</v>
      </c>
      <c r="O5" s="1">
        <v>0</v>
      </c>
      <c r="P5" s="128">
        <v>9647</v>
      </c>
      <c r="Q5" s="128">
        <v>115965</v>
      </c>
      <c r="R5" s="128">
        <v>0</v>
      </c>
      <c r="S5" s="128">
        <v>0</v>
      </c>
      <c r="T5" s="128">
        <v>0</v>
      </c>
      <c r="U5" s="128">
        <v>314417</v>
      </c>
      <c r="V5" s="128">
        <v>408076</v>
      </c>
      <c r="W5" s="128">
        <v>0</v>
      </c>
      <c r="X5" s="128">
        <v>0</v>
      </c>
      <c r="Y5" s="128">
        <v>0</v>
      </c>
      <c r="Z5" s="128">
        <v>0</v>
      </c>
      <c r="AA5" s="128">
        <v>0</v>
      </c>
      <c r="AB5" s="128">
        <v>104878</v>
      </c>
      <c r="AC5" s="128">
        <v>113284</v>
      </c>
      <c r="AD5" s="128">
        <v>683071</v>
      </c>
      <c r="AE5" s="128">
        <v>5070826</v>
      </c>
      <c r="AF5" s="128">
        <v>0</v>
      </c>
      <c r="AG5" s="128">
        <v>14775</v>
      </c>
      <c r="AH5" s="128">
        <v>0</v>
      </c>
      <c r="AI5" s="128">
        <v>94570</v>
      </c>
      <c r="AJ5" s="128">
        <v>7382252</v>
      </c>
      <c r="AK5" s="128">
        <v>0</v>
      </c>
      <c r="AL5" s="128">
        <v>0</v>
      </c>
      <c r="AM5" s="128">
        <v>0</v>
      </c>
      <c r="AN5" s="129">
        <v>0</v>
      </c>
    </row>
    <row r="6" spans="1:40" x14ac:dyDescent="0.15">
      <c r="A6" s="42" t="s">
        <v>10</v>
      </c>
      <c r="B6" s="48">
        <f t="shared" si="1"/>
        <v>3016292</v>
      </c>
      <c r="C6" s="33">
        <v>0</v>
      </c>
      <c r="D6" s="33">
        <v>458832</v>
      </c>
      <c r="E6" s="32">
        <v>2267460</v>
      </c>
      <c r="F6" s="33">
        <v>0</v>
      </c>
      <c r="G6" s="33">
        <v>0</v>
      </c>
      <c r="H6" s="33">
        <v>0</v>
      </c>
      <c r="I6" s="33">
        <v>0</v>
      </c>
      <c r="J6" s="33">
        <v>0</v>
      </c>
      <c r="K6" s="33">
        <v>0</v>
      </c>
      <c r="L6" s="33">
        <v>0</v>
      </c>
      <c r="M6" s="33">
        <v>0</v>
      </c>
      <c r="N6" s="33">
        <v>0</v>
      </c>
      <c r="O6" s="33">
        <v>0</v>
      </c>
      <c r="P6" s="128">
        <v>0</v>
      </c>
      <c r="Q6" s="128">
        <v>0</v>
      </c>
      <c r="R6" s="128">
        <v>0</v>
      </c>
      <c r="S6" s="128">
        <v>0</v>
      </c>
      <c r="T6" s="128">
        <v>0</v>
      </c>
      <c r="U6" s="128">
        <v>0</v>
      </c>
      <c r="V6" s="128">
        <v>0</v>
      </c>
      <c r="W6" s="128">
        <v>0</v>
      </c>
      <c r="X6" s="128">
        <v>0</v>
      </c>
      <c r="Y6" s="128">
        <v>0</v>
      </c>
      <c r="Z6" s="128">
        <v>0</v>
      </c>
      <c r="AA6" s="128">
        <v>0</v>
      </c>
      <c r="AB6" s="128">
        <v>0</v>
      </c>
      <c r="AC6" s="128">
        <v>0</v>
      </c>
      <c r="AD6" s="128">
        <v>0</v>
      </c>
      <c r="AE6" s="128">
        <v>0</v>
      </c>
      <c r="AF6" s="128">
        <v>0</v>
      </c>
      <c r="AG6" s="128">
        <v>0</v>
      </c>
      <c r="AH6" s="128">
        <v>0</v>
      </c>
      <c r="AI6" s="128">
        <v>0</v>
      </c>
      <c r="AJ6" s="128">
        <v>290000</v>
      </c>
      <c r="AK6" s="128">
        <v>0</v>
      </c>
      <c r="AL6" s="128">
        <v>0</v>
      </c>
      <c r="AM6" s="128">
        <v>0</v>
      </c>
      <c r="AN6" s="129">
        <v>0</v>
      </c>
    </row>
    <row r="7" spans="1:40" x14ac:dyDescent="0.15">
      <c r="A7" s="42" t="s">
        <v>8</v>
      </c>
      <c r="B7" s="48">
        <f t="shared" si="1"/>
        <v>217165</v>
      </c>
      <c r="C7" s="33">
        <v>0</v>
      </c>
      <c r="D7" s="33">
        <v>217165</v>
      </c>
      <c r="E7" s="33">
        <v>0</v>
      </c>
      <c r="F7" s="32">
        <v>0</v>
      </c>
      <c r="G7" s="33">
        <v>0</v>
      </c>
      <c r="H7" s="33">
        <v>0</v>
      </c>
      <c r="I7" s="33">
        <v>0</v>
      </c>
      <c r="J7" s="33">
        <v>0</v>
      </c>
      <c r="K7" s="33">
        <v>0</v>
      </c>
      <c r="L7" s="33">
        <v>0</v>
      </c>
      <c r="M7" s="33">
        <v>0</v>
      </c>
      <c r="N7" s="33">
        <v>0</v>
      </c>
      <c r="O7" s="33">
        <v>0</v>
      </c>
      <c r="P7" s="128">
        <v>0</v>
      </c>
      <c r="Q7" s="128">
        <v>0</v>
      </c>
      <c r="R7" s="128">
        <v>0</v>
      </c>
      <c r="S7" s="128">
        <v>0</v>
      </c>
      <c r="T7" s="128">
        <v>0</v>
      </c>
      <c r="U7" s="128">
        <v>0</v>
      </c>
      <c r="V7" s="128">
        <v>0</v>
      </c>
      <c r="W7" s="128">
        <v>0</v>
      </c>
      <c r="X7" s="128">
        <v>0</v>
      </c>
      <c r="Y7" s="128">
        <v>0</v>
      </c>
      <c r="Z7" s="128">
        <v>0</v>
      </c>
      <c r="AA7" s="128">
        <v>0</v>
      </c>
      <c r="AB7" s="128">
        <v>0</v>
      </c>
      <c r="AC7" s="128">
        <v>0</v>
      </c>
      <c r="AD7" s="128">
        <v>0</v>
      </c>
      <c r="AE7" s="128">
        <v>0</v>
      </c>
      <c r="AF7" s="128">
        <v>0</v>
      </c>
      <c r="AG7" s="128">
        <v>0</v>
      </c>
      <c r="AH7" s="128">
        <v>0</v>
      </c>
      <c r="AI7" s="128">
        <v>0</v>
      </c>
      <c r="AJ7" s="128">
        <v>0</v>
      </c>
      <c r="AK7" s="128">
        <v>0</v>
      </c>
      <c r="AL7" s="128">
        <v>0</v>
      </c>
      <c r="AM7" s="128">
        <v>0</v>
      </c>
      <c r="AN7" s="129">
        <v>0</v>
      </c>
    </row>
    <row r="8" spans="1:40" x14ac:dyDescent="0.15">
      <c r="A8" s="42" t="s">
        <v>16</v>
      </c>
      <c r="B8" s="48">
        <f t="shared" si="1"/>
        <v>48593</v>
      </c>
      <c r="C8" s="33">
        <v>0</v>
      </c>
      <c r="D8" s="33">
        <v>0</v>
      </c>
      <c r="E8" s="33">
        <v>0</v>
      </c>
      <c r="F8" s="33">
        <v>0</v>
      </c>
      <c r="G8" s="32">
        <v>48593</v>
      </c>
      <c r="H8" s="33">
        <v>0</v>
      </c>
      <c r="I8" s="33">
        <v>0</v>
      </c>
      <c r="J8" s="33">
        <v>0</v>
      </c>
      <c r="K8" s="33">
        <v>0</v>
      </c>
      <c r="L8" s="33">
        <v>0</v>
      </c>
      <c r="M8" s="33">
        <v>0</v>
      </c>
      <c r="N8" s="33">
        <v>0</v>
      </c>
      <c r="O8" s="33">
        <v>0</v>
      </c>
      <c r="P8" s="128">
        <v>0</v>
      </c>
      <c r="Q8" s="128">
        <v>0</v>
      </c>
      <c r="R8" s="128">
        <v>0</v>
      </c>
      <c r="S8" s="128">
        <v>0</v>
      </c>
      <c r="T8" s="128">
        <v>0</v>
      </c>
      <c r="U8" s="128">
        <v>0</v>
      </c>
      <c r="V8" s="128">
        <v>0</v>
      </c>
      <c r="W8" s="128">
        <v>0</v>
      </c>
      <c r="X8" s="128">
        <v>0</v>
      </c>
      <c r="Y8" s="128">
        <v>0</v>
      </c>
      <c r="Z8" s="128">
        <v>0</v>
      </c>
      <c r="AA8" s="128">
        <v>0</v>
      </c>
      <c r="AB8" s="128">
        <v>0</v>
      </c>
      <c r="AC8" s="128">
        <v>0</v>
      </c>
      <c r="AD8" s="128">
        <v>0</v>
      </c>
      <c r="AE8" s="128">
        <v>0</v>
      </c>
      <c r="AF8" s="128">
        <v>0</v>
      </c>
      <c r="AG8" s="128">
        <v>0</v>
      </c>
      <c r="AH8" s="128">
        <v>0</v>
      </c>
      <c r="AI8" s="128">
        <v>0</v>
      </c>
      <c r="AJ8" s="128">
        <v>0</v>
      </c>
      <c r="AK8" s="128">
        <v>0</v>
      </c>
      <c r="AL8" s="128">
        <v>0</v>
      </c>
      <c r="AM8" s="128">
        <v>0</v>
      </c>
      <c r="AN8" s="129">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128">
        <v>0</v>
      </c>
      <c r="Q9" s="128">
        <v>0</v>
      </c>
      <c r="R9" s="128">
        <v>0</v>
      </c>
      <c r="S9" s="128">
        <v>0</v>
      </c>
      <c r="T9" s="128">
        <v>0</v>
      </c>
      <c r="U9" s="128">
        <v>0</v>
      </c>
      <c r="V9" s="128">
        <v>0</v>
      </c>
      <c r="W9" s="128">
        <v>0</v>
      </c>
      <c r="X9" s="128">
        <v>0</v>
      </c>
      <c r="Y9" s="128">
        <v>0</v>
      </c>
      <c r="Z9" s="128">
        <v>0</v>
      </c>
      <c r="AA9" s="128">
        <v>0</v>
      </c>
      <c r="AB9" s="128">
        <v>0</v>
      </c>
      <c r="AC9" s="128">
        <v>0</v>
      </c>
      <c r="AD9" s="128">
        <v>0</v>
      </c>
      <c r="AE9" s="128">
        <v>0</v>
      </c>
      <c r="AF9" s="128">
        <v>0</v>
      </c>
      <c r="AG9" s="128">
        <v>0</v>
      </c>
      <c r="AH9" s="128">
        <v>0</v>
      </c>
      <c r="AI9" s="128">
        <v>0</v>
      </c>
      <c r="AJ9" s="128">
        <v>0</v>
      </c>
      <c r="AK9" s="128">
        <v>0</v>
      </c>
      <c r="AL9" s="128">
        <v>0</v>
      </c>
      <c r="AM9" s="128">
        <v>0</v>
      </c>
      <c r="AN9" s="129">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128">
        <v>0</v>
      </c>
      <c r="Q10" s="128">
        <v>0</v>
      </c>
      <c r="R10" s="128">
        <v>0</v>
      </c>
      <c r="S10" s="128">
        <v>0</v>
      </c>
      <c r="T10" s="128">
        <v>0</v>
      </c>
      <c r="U10" s="128">
        <v>0</v>
      </c>
      <c r="V10" s="128">
        <v>0</v>
      </c>
      <c r="W10" s="128">
        <v>0</v>
      </c>
      <c r="X10" s="128">
        <v>0</v>
      </c>
      <c r="Y10" s="128">
        <v>0</v>
      </c>
      <c r="Z10" s="128">
        <v>0</v>
      </c>
      <c r="AA10" s="128">
        <v>0</v>
      </c>
      <c r="AB10" s="128">
        <v>0</v>
      </c>
      <c r="AC10" s="128">
        <v>0</v>
      </c>
      <c r="AD10" s="128">
        <v>0</v>
      </c>
      <c r="AE10" s="128">
        <v>0</v>
      </c>
      <c r="AF10" s="128">
        <v>0</v>
      </c>
      <c r="AG10" s="128">
        <v>0</v>
      </c>
      <c r="AH10" s="128">
        <v>0</v>
      </c>
      <c r="AI10" s="128">
        <v>0</v>
      </c>
      <c r="AJ10" s="128">
        <v>0</v>
      </c>
      <c r="AK10" s="128">
        <v>0</v>
      </c>
      <c r="AL10" s="128">
        <v>0</v>
      </c>
      <c r="AM10" s="128">
        <v>0</v>
      </c>
      <c r="AN10" s="129">
        <v>0</v>
      </c>
    </row>
    <row r="11" spans="1:40" x14ac:dyDescent="0.15">
      <c r="A11" s="42" t="s">
        <v>11</v>
      </c>
      <c r="B11" s="48">
        <f t="shared" si="1"/>
        <v>16155</v>
      </c>
      <c r="C11" s="33">
        <v>0</v>
      </c>
      <c r="D11" s="33">
        <v>16155</v>
      </c>
      <c r="E11" s="33">
        <v>0</v>
      </c>
      <c r="F11" s="33">
        <v>0</v>
      </c>
      <c r="G11" s="33">
        <v>0</v>
      </c>
      <c r="H11" s="33">
        <v>0</v>
      </c>
      <c r="I11" s="33">
        <v>0</v>
      </c>
      <c r="J11" s="32">
        <v>0</v>
      </c>
      <c r="K11" s="33">
        <v>0</v>
      </c>
      <c r="L11" s="33">
        <v>0</v>
      </c>
      <c r="M11" s="33">
        <v>0</v>
      </c>
      <c r="N11" s="33">
        <v>0</v>
      </c>
      <c r="O11" s="33">
        <v>0</v>
      </c>
      <c r="P11" s="128">
        <v>0</v>
      </c>
      <c r="Q11" s="128">
        <v>0</v>
      </c>
      <c r="R11" s="128">
        <v>0</v>
      </c>
      <c r="S11" s="128">
        <v>0</v>
      </c>
      <c r="T11" s="128">
        <v>0</v>
      </c>
      <c r="U11" s="128">
        <v>0</v>
      </c>
      <c r="V11" s="128">
        <v>0</v>
      </c>
      <c r="W11" s="128">
        <v>0</v>
      </c>
      <c r="X11" s="128">
        <v>0</v>
      </c>
      <c r="Y11" s="128">
        <v>0</v>
      </c>
      <c r="Z11" s="128">
        <v>0</v>
      </c>
      <c r="AA11" s="128">
        <v>0</v>
      </c>
      <c r="AB11" s="128">
        <v>0</v>
      </c>
      <c r="AC11" s="128">
        <v>0</v>
      </c>
      <c r="AD11" s="128">
        <v>0</v>
      </c>
      <c r="AE11" s="128">
        <v>0</v>
      </c>
      <c r="AF11" s="128">
        <v>0</v>
      </c>
      <c r="AG11" s="128">
        <v>0</v>
      </c>
      <c r="AH11" s="128">
        <v>0</v>
      </c>
      <c r="AI11" s="128">
        <v>0</v>
      </c>
      <c r="AJ11" s="128">
        <v>0</v>
      </c>
      <c r="AK11" s="128">
        <v>0</v>
      </c>
      <c r="AL11" s="128">
        <v>0</v>
      </c>
      <c r="AM11" s="128">
        <v>0</v>
      </c>
      <c r="AN11" s="129">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128">
        <v>0</v>
      </c>
      <c r="Q12" s="128">
        <v>0</v>
      </c>
      <c r="R12" s="128">
        <v>0</v>
      </c>
      <c r="S12" s="128">
        <v>0</v>
      </c>
      <c r="T12" s="128">
        <v>0</v>
      </c>
      <c r="U12" s="128">
        <v>0</v>
      </c>
      <c r="V12" s="128">
        <v>0</v>
      </c>
      <c r="W12" s="128">
        <v>0</v>
      </c>
      <c r="X12" s="128">
        <v>0</v>
      </c>
      <c r="Y12" s="128">
        <v>0</v>
      </c>
      <c r="Z12" s="128">
        <v>0</v>
      </c>
      <c r="AA12" s="128">
        <v>0</v>
      </c>
      <c r="AB12" s="128">
        <v>0</v>
      </c>
      <c r="AC12" s="128">
        <v>0</v>
      </c>
      <c r="AD12" s="128">
        <v>0</v>
      </c>
      <c r="AE12" s="128">
        <v>0</v>
      </c>
      <c r="AF12" s="128">
        <v>0</v>
      </c>
      <c r="AG12" s="128">
        <v>0</v>
      </c>
      <c r="AH12" s="128">
        <v>0</v>
      </c>
      <c r="AI12" s="128">
        <v>0</v>
      </c>
      <c r="AJ12" s="128">
        <v>0</v>
      </c>
      <c r="AK12" s="128">
        <v>0</v>
      </c>
      <c r="AL12" s="128">
        <v>0</v>
      </c>
      <c r="AM12" s="128">
        <v>0</v>
      </c>
      <c r="AN12" s="129">
        <v>0</v>
      </c>
    </row>
    <row r="13" spans="1:40" x14ac:dyDescent="0.15">
      <c r="A13" s="42" t="s">
        <v>5</v>
      </c>
      <c r="B13" s="48">
        <f t="shared" si="1"/>
        <v>7143291</v>
      </c>
      <c r="C13" s="33">
        <v>0</v>
      </c>
      <c r="D13" s="33">
        <v>346506</v>
      </c>
      <c r="E13" s="33">
        <v>0</v>
      </c>
      <c r="F13" s="33">
        <v>0</v>
      </c>
      <c r="G13" s="33">
        <v>0</v>
      </c>
      <c r="H13" s="33">
        <v>0</v>
      </c>
      <c r="I13" s="33">
        <v>0</v>
      </c>
      <c r="J13" s="33">
        <v>0</v>
      </c>
      <c r="K13" s="33">
        <v>0</v>
      </c>
      <c r="L13" s="32">
        <v>6796785</v>
      </c>
      <c r="M13" s="33">
        <v>0</v>
      </c>
      <c r="N13" s="33">
        <v>0</v>
      </c>
      <c r="O13" s="33">
        <v>0</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9">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128">
        <v>0</v>
      </c>
      <c r="Q14" s="128">
        <v>0</v>
      </c>
      <c r="R14" s="128">
        <v>0</v>
      </c>
      <c r="S14" s="128">
        <v>0</v>
      </c>
      <c r="T14" s="128">
        <v>0</v>
      </c>
      <c r="U14" s="128">
        <v>0</v>
      </c>
      <c r="V14" s="128">
        <v>0</v>
      </c>
      <c r="W14" s="128">
        <v>0</v>
      </c>
      <c r="X14" s="128">
        <v>0</v>
      </c>
      <c r="Y14" s="128">
        <v>0</v>
      </c>
      <c r="Z14" s="128">
        <v>0</v>
      </c>
      <c r="AA14" s="128">
        <v>0</v>
      </c>
      <c r="AB14" s="128">
        <v>0</v>
      </c>
      <c r="AC14" s="128">
        <v>0</v>
      </c>
      <c r="AD14" s="128">
        <v>0</v>
      </c>
      <c r="AE14" s="128">
        <v>0</v>
      </c>
      <c r="AF14" s="128">
        <v>0</v>
      </c>
      <c r="AG14" s="128">
        <v>0</v>
      </c>
      <c r="AH14" s="128">
        <v>0</v>
      </c>
      <c r="AI14" s="128">
        <v>0</v>
      </c>
      <c r="AJ14" s="128">
        <v>0</v>
      </c>
      <c r="AK14" s="128">
        <v>0</v>
      </c>
      <c r="AL14" s="128">
        <v>0</v>
      </c>
      <c r="AM14" s="128">
        <v>0</v>
      </c>
      <c r="AN14" s="129">
        <v>0</v>
      </c>
    </row>
    <row r="15" spans="1:40" x14ac:dyDescent="0.15">
      <c r="A15" s="42" t="s">
        <v>12</v>
      </c>
      <c r="B15" s="48">
        <f t="shared" si="1"/>
        <v>1905548</v>
      </c>
      <c r="C15" s="33">
        <v>0</v>
      </c>
      <c r="D15" s="33">
        <v>953892</v>
      </c>
      <c r="E15" s="33">
        <v>0</v>
      </c>
      <c r="F15" s="33">
        <v>0</v>
      </c>
      <c r="G15" s="33">
        <v>0</v>
      </c>
      <c r="H15" s="33">
        <v>0</v>
      </c>
      <c r="I15" s="33">
        <v>0</v>
      </c>
      <c r="J15" s="33">
        <v>0</v>
      </c>
      <c r="K15" s="33">
        <v>0</v>
      </c>
      <c r="L15" s="33">
        <v>0</v>
      </c>
      <c r="M15" s="33">
        <v>0</v>
      </c>
      <c r="N15" s="32">
        <v>0</v>
      </c>
      <c r="O15" s="33">
        <v>0</v>
      </c>
      <c r="P15" s="128">
        <v>0</v>
      </c>
      <c r="Q15" s="128">
        <v>0</v>
      </c>
      <c r="R15" s="128">
        <v>0</v>
      </c>
      <c r="S15" s="128">
        <v>0</v>
      </c>
      <c r="T15" s="128">
        <v>0</v>
      </c>
      <c r="U15" s="128">
        <v>0</v>
      </c>
      <c r="V15" s="128">
        <v>246154</v>
      </c>
      <c r="W15" s="128">
        <v>0</v>
      </c>
      <c r="X15" s="128">
        <v>0</v>
      </c>
      <c r="Y15" s="128">
        <v>0</v>
      </c>
      <c r="Z15" s="128">
        <v>0</v>
      </c>
      <c r="AA15" s="128">
        <v>0</v>
      </c>
      <c r="AB15" s="128">
        <v>132841</v>
      </c>
      <c r="AC15" s="128">
        <v>0</v>
      </c>
      <c r="AD15" s="128">
        <v>94018</v>
      </c>
      <c r="AE15" s="128">
        <v>0</v>
      </c>
      <c r="AF15" s="128">
        <v>0</v>
      </c>
      <c r="AG15" s="128">
        <v>37000</v>
      </c>
      <c r="AH15" s="128">
        <v>0</v>
      </c>
      <c r="AI15" s="128">
        <v>0</v>
      </c>
      <c r="AJ15" s="128">
        <v>441643</v>
      </c>
      <c r="AK15" s="128">
        <v>0</v>
      </c>
      <c r="AL15" s="128">
        <v>0</v>
      </c>
      <c r="AM15" s="128">
        <v>0</v>
      </c>
      <c r="AN15" s="129">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128">
        <v>0</v>
      </c>
      <c r="Q16" s="128">
        <v>0</v>
      </c>
      <c r="R16" s="128">
        <v>0</v>
      </c>
      <c r="S16" s="128">
        <v>0</v>
      </c>
      <c r="T16" s="128">
        <v>0</v>
      </c>
      <c r="U16" s="128">
        <v>0</v>
      </c>
      <c r="V16" s="128">
        <v>0</v>
      </c>
      <c r="W16" s="128">
        <v>0</v>
      </c>
      <c r="X16" s="128">
        <v>0</v>
      </c>
      <c r="Y16" s="128">
        <v>0</v>
      </c>
      <c r="Z16" s="128">
        <v>0</v>
      </c>
      <c r="AA16" s="128">
        <v>0</v>
      </c>
      <c r="AB16" s="128">
        <v>0</v>
      </c>
      <c r="AC16" s="128">
        <v>0</v>
      </c>
      <c r="AD16" s="128">
        <v>0</v>
      </c>
      <c r="AE16" s="128">
        <v>0</v>
      </c>
      <c r="AF16" s="128">
        <v>0</v>
      </c>
      <c r="AG16" s="128">
        <v>0</v>
      </c>
      <c r="AH16" s="128">
        <v>0</v>
      </c>
      <c r="AI16" s="128">
        <v>0</v>
      </c>
      <c r="AJ16" s="128">
        <v>0</v>
      </c>
      <c r="AK16" s="128">
        <v>0</v>
      </c>
      <c r="AL16" s="128">
        <v>0</v>
      </c>
      <c r="AM16" s="128">
        <v>0</v>
      </c>
      <c r="AN16" s="129">
        <v>0</v>
      </c>
    </row>
    <row r="17" spans="1:40" x14ac:dyDescent="0.15">
      <c r="A17" s="42" t="s">
        <v>17</v>
      </c>
      <c r="B17" s="48">
        <f t="shared" si="1"/>
        <v>5346323</v>
      </c>
      <c r="C17" s="33">
        <v>0</v>
      </c>
      <c r="D17" s="33">
        <v>9647</v>
      </c>
      <c r="E17" s="33">
        <v>0</v>
      </c>
      <c r="F17" s="33">
        <v>0</v>
      </c>
      <c r="G17" s="33">
        <v>0</v>
      </c>
      <c r="H17" s="33">
        <v>0</v>
      </c>
      <c r="I17" s="33">
        <v>0</v>
      </c>
      <c r="J17" s="33">
        <v>0</v>
      </c>
      <c r="K17" s="33">
        <v>0</v>
      </c>
      <c r="L17" s="33">
        <v>0</v>
      </c>
      <c r="M17" s="33">
        <v>0</v>
      </c>
      <c r="N17" s="33">
        <v>0</v>
      </c>
      <c r="O17" s="33">
        <v>0</v>
      </c>
      <c r="P17" s="130">
        <v>5336676</v>
      </c>
      <c r="Q17" s="128">
        <v>0</v>
      </c>
      <c r="R17" s="128">
        <v>0</v>
      </c>
      <c r="S17" s="128">
        <v>0</v>
      </c>
      <c r="T17" s="128">
        <v>0</v>
      </c>
      <c r="U17" s="128">
        <v>0</v>
      </c>
      <c r="V17" s="128">
        <v>0</v>
      </c>
      <c r="W17" s="128">
        <v>0</v>
      </c>
      <c r="X17" s="128">
        <v>0</v>
      </c>
      <c r="Y17" s="128">
        <v>0</v>
      </c>
      <c r="Z17" s="128">
        <v>0</v>
      </c>
      <c r="AA17" s="128">
        <v>0</v>
      </c>
      <c r="AB17" s="128">
        <v>0</v>
      </c>
      <c r="AC17" s="128">
        <v>0</v>
      </c>
      <c r="AD17" s="128">
        <v>0</v>
      </c>
      <c r="AE17" s="128">
        <v>0</v>
      </c>
      <c r="AF17" s="128">
        <v>0</v>
      </c>
      <c r="AG17" s="128">
        <v>0</v>
      </c>
      <c r="AH17" s="128">
        <v>0</v>
      </c>
      <c r="AI17" s="128">
        <v>0</v>
      </c>
      <c r="AJ17" s="128">
        <v>0</v>
      </c>
      <c r="AK17" s="128">
        <v>0</v>
      </c>
      <c r="AL17" s="128">
        <v>0</v>
      </c>
      <c r="AM17" s="128">
        <v>0</v>
      </c>
      <c r="AN17" s="129">
        <v>0</v>
      </c>
    </row>
    <row r="18" spans="1:40" x14ac:dyDescent="0.15">
      <c r="A18" s="42" t="s">
        <v>3</v>
      </c>
      <c r="B18" s="48">
        <f t="shared" si="1"/>
        <v>115965</v>
      </c>
      <c r="C18" s="33">
        <v>0</v>
      </c>
      <c r="D18" s="33">
        <v>115965</v>
      </c>
      <c r="E18" s="33">
        <v>0</v>
      </c>
      <c r="F18" s="33">
        <v>0</v>
      </c>
      <c r="G18" s="33">
        <v>0</v>
      </c>
      <c r="H18" s="33">
        <v>0</v>
      </c>
      <c r="I18" s="33">
        <v>0</v>
      </c>
      <c r="J18" s="33">
        <v>0</v>
      </c>
      <c r="K18" s="33">
        <v>0</v>
      </c>
      <c r="L18" s="33">
        <v>0</v>
      </c>
      <c r="M18" s="33">
        <v>0</v>
      </c>
      <c r="N18" s="33">
        <v>0</v>
      </c>
      <c r="O18" s="33">
        <v>0</v>
      </c>
      <c r="P18" s="128">
        <v>0</v>
      </c>
      <c r="Q18" s="130">
        <v>0</v>
      </c>
      <c r="R18" s="128">
        <v>0</v>
      </c>
      <c r="S18" s="128">
        <v>0</v>
      </c>
      <c r="T18" s="128">
        <v>0</v>
      </c>
      <c r="U18" s="128">
        <v>0</v>
      </c>
      <c r="V18" s="128">
        <v>0</v>
      </c>
      <c r="W18" s="128">
        <v>0</v>
      </c>
      <c r="X18" s="128">
        <v>0</v>
      </c>
      <c r="Y18" s="128">
        <v>0</v>
      </c>
      <c r="Z18" s="128">
        <v>0</v>
      </c>
      <c r="AA18" s="128">
        <v>0</v>
      </c>
      <c r="AB18" s="128">
        <v>0</v>
      </c>
      <c r="AC18" s="128">
        <v>0</v>
      </c>
      <c r="AD18" s="128">
        <v>0</v>
      </c>
      <c r="AE18" s="128">
        <v>0</v>
      </c>
      <c r="AF18" s="128">
        <v>0</v>
      </c>
      <c r="AG18" s="128">
        <v>0</v>
      </c>
      <c r="AH18" s="128">
        <v>0</v>
      </c>
      <c r="AI18" s="128">
        <v>0</v>
      </c>
      <c r="AJ18" s="128">
        <v>0</v>
      </c>
      <c r="AK18" s="128">
        <v>0</v>
      </c>
      <c r="AL18" s="128">
        <v>0</v>
      </c>
      <c r="AM18" s="128">
        <v>0</v>
      </c>
      <c r="AN18" s="129">
        <v>0</v>
      </c>
    </row>
    <row r="19" spans="1:40" x14ac:dyDescent="0.15">
      <c r="A19" s="42" t="s">
        <v>7</v>
      </c>
      <c r="B19" s="48">
        <f t="shared" si="1"/>
        <v>394456</v>
      </c>
      <c r="C19" s="33">
        <v>0</v>
      </c>
      <c r="D19" s="33">
        <v>323106</v>
      </c>
      <c r="E19" s="33">
        <v>0</v>
      </c>
      <c r="F19" s="33">
        <v>0</v>
      </c>
      <c r="G19" s="33">
        <v>0</v>
      </c>
      <c r="H19" s="33">
        <v>0</v>
      </c>
      <c r="I19" s="33">
        <v>0</v>
      </c>
      <c r="J19" s="33">
        <v>0</v>
      </c>
      <c r="K19" s="33">
        <v>0</v>
      </c>
      <c r="L19" s="33">
        <v>0</v>
      </c>
      <c r="M19" s="33">
        <v>0</v>
      </c>
      <c r="N19" s="33">
        <v>64529</v>
      </c>
      <c r="O19" s="33">
        <v>0</v>
      </c>
      <c r="P19" s="128">
        <v>0</v>
      </c>
      <c r="Q19" s="128">
        <v>0</v>
      </c>
      <c r="R19" s="130">
        <v>6821</v>
      </c>
      <c r="S19" s="128">
        <v>0</v>
      </c>
      <c r="T19" s="128">
        <v>0</v>
      </c>
      <c r="U19" s="128">
        <v>0</v>
      </c>
      <c r="V19" s="128">
        <v>0</v>
      </c>
      <c r="W19" s="128">
        <v>0</v>
      </c>
      <c r="X19" s="128">
        <v>0</v>
      </c>
      <c r="Y19" s="128">
        <v>0</v>
      </c>
      <c r="Z19" s="128">
        <v>0</v>
      </c>
      <c r="AA19" s="128">
        <v>0</v>
      </c>
      <c r="AB19" s="128">
        <v>0</v>
      </c>
      <c r="AC19" s="128">
        <v>0</v>
      </c>
      <c r="AD19" s="128">
        <v>0</v>
      </c>
      <c r="AE19" s="128">
        <v>0</v>
      </c>
      <c r="AF19" s="128">
        <v>0</v>
      </c>
      <c r="AG19" s="128">
        <v>0</v>
      </c>
      <c r="AH19" s="128">
        <v>0</v>
      </c>
      <c r="AI19" s="128">
        <v>0</v>
      </c>
      <c r="AJ19" s="128">
        <v>0</v>
      </c>
      <c r="AK19" s="128">
        <v>0</v>
      </c>
      <c r="AL19" s="128">
        <v>0</v>
      </c>
      <c r="AM19" s="128">
        <v>0</v>
      </c>
      <c r="AN19" s="129">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128">
        <v>0</v>
      </c>
      <c r="Q20" s="128">
        <v>0</v>
      </c>
      <c r="R20" s="128">
        <v>0</v>
      </c>
      <c r="S20" s="130">
        <v>0</v>
      </c>
      <c r="T20" s="128">
        <v>0</v>
      </c>
      <c r="U20" s="128">
        <v>0</v>
      </c>
      <c r="V20" s="128">
        <v>0</v>
      </c>
      <c r="W20" s="128">
        <v>0</v>
      </c>
      <c r="X20" s="128">
        <v>0</v>
      </c>
      <c r="Y20" s="128">
        <v>0</v>
      </c>
      <c r="Z20" s="128">
        <v>0</v>
      </c>
      <c r="AA20" s="128">
        <v>0</v>
      </c>
      <c r="AB20" s="128">
        <v>0</v>
      </c>
      <c r="AC20" s="128">
        <v>0</v>
      </c>
      <c r="AD20" s="128">
        <v>0</v>
      </c>
      <c r="AE20" s="128">
        <v>0</v>
      </c>
      <c r="AF20" s="128">
        <v>0</v>
      </c>
      <c r="AG20" s="128">
        <v>0</v>
      </c>
      <c r="AH20" s="128">
        <v>0</v>
      </c>
      <c r="AI20" s="128">
        <v>0</v>
      </c>
      <c r="AJ20" s="128">
        <v>0</v>
      </c>
      <c r="AK20" s="128">
        <v>0</v>
      </c>
      <c r="AL20" s="128">
        <v>0</v>
      </c>
      <c r="AM20" s="128">
        <v>0</v>
      </c>
      <c r="AN20" s="129">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128">
        <v>0</v>
      </c>
      <c r="Q21" s="128">
        <v>0</v>
      </c>
      <c r="R21" s="128">
        <v>0</v>
      </c>
      <c r="S21" s="128">
        <v>0</v>
      </c>
      <c r="T21" s="130">
        <v>0</v>
      </c>
      <c r="U21" s="128">
        <v>0</v>
      </c>
      <c r="V21" s="128">
        <v>0</v>
      </c>
      <c r="W21" s="128">
        <v>0</v>
      </c>
      <c r="X21" s="128">
        <v>0</v>
      </c>
      <c r="Y21" s="128">
        <v>0</v>
      </c>
      <c r="Z21" s="128">
        <v>0</v>
      </c>
      <c r="AA21" s="128">
        <v>0</v>
      </c>
      <c r="AB21" s="128">
        <v>0</v>
      </c>
      <c r="AC21" s="128">
        <v>0</v>
      </c>
      <c r="AD21" s="128">
        <v>0</v>
      </c>
      <c r="AE21" s="128">
        <v>0</v>
      </c>
      <c r="AF21" s="128">
        <v>0</v>
      </c>
      <c r="AG21" s="128">
        <v>0</v>
      </c>
      <c r="AH21" s="128">
        <v>0</v>
      </c>
      <c r="AI21" s="128">
        <v>0</v>
      </c>
      <c r="AJ21" s="128">
        <v>0</v>
      </c>
      <c r="AK21" s="128">
        <v>0</v>
      </c>
      <c r="AL21" s="128">
        <v>0</v>
      </c>
      <c r="AM21" s="128">
        <v>0</v>
      </c>
      <c r="AN21" s="129">
        <v>0</v>
      </c>
    </row>
    <row r="22" spans="1:40" x14ac:dyDescent="0.15">
      <c r="A22" s="42" t="s">
        <v>13</v>
      </c>
      <c r="B22" s="48">
        <f t="shared" si="1"/>
        <v>864097</v>
      </c>
      <c r="C22" s="33">
        <v>0</v>
      </c>
      <c r="D22" s="33">
        <v>314417</v>
      </c>
      <c r="E22" s="33">
        <v>0</v>
      </c>
      <c r="F22" s="33">
        <v>0</v>
      </c>
      <c r="G22" s="33">
        <v>0</v>
      </c>
      <c r="H22" s="33">
        <v>0</v>
      </c>
      <c r="I22" s="33">
        <v>0</v>
      </c>
      <c r="J22" s="33">
        <v>0</v>
      </c>
      <c r="K22" s="33">
        <v>0</v>
      </c>
      <c r="L22" s="33">
        <v>0</v>
      </c>
      <c r="M22" s="33">
        <v>0</v>
      </c>
      <c r="N22" s="33">
        <v>0</v>
      </c>
      <c r="O22" s="33">
        <v>0</v>
      </c>
      <c r="P22" s="128">
        <v>0</v>
      </c>
      <c r="Q22" s="128">
        <v>0</v>
      </c>
      <c r="R22" s="128">
        <v>0</v>
      </c>
      <c r="S22" s="128">
        <v>0</v>
      </c>
      <c r="T22" s="128">
        <v>0</v>
      </c>
      <c r="U22" s="130">
        <v>527006</v>
      </c>
      <c r="V22" s="128">
        <v>0</v>
      </c>
      <c r="W22" s="128">
        <v>0</v>
      </c>
      <c r="X22" s="128">
        <v>0</v>
      </c>
      <c r="Y22" s="128">
        <v>0</v>
      </c>
      <c r="Z22" s="128">
        <v>0</v>
      </c>
      <c r="AA22" s="128">
        <v>0</v>
      </c>
      <c r="AB22" s="128">
        <v>0</v>
      </c>
      <c r="AC22" s="128">
        <v>0</v>
      </c>
      <c r="AD22" s="128">
        <v>0</v>
      </c>
      <c r="AE22" s="128">
        <v>0</v>
      </c>
      <c r="AF22" s="128">
        <v>0</v>
      </c>
      <c r="AG22" s="128">
        <v>0</v>
      </c>
      <c r="AH22" s="128">
        <v>0</v>
      </c>
      <c r="AI22" s="128">
        <v>0</v>
      </c>
      <c r="AJ22" s="128">
        <v>22674</v>
      </c>
      <c r="AK22" s="128">
        <v>0</v>
      </c>
      <c r="AL22" s="128">
        <v>0</v>
      </c>
      <c r="AM22" s="128">
        <v>0</v>
      </c>
      <c r="AN22" s="129">
        <v>0</v>
      </c>
    </row>
    <row r="23" spans="1:40" x14ac:dyDescent="0.15">
      <c r="A23" s="42" t="s">
        <v>129</v>
      </c>
      <c r="B23" s="48">
        <f t="shared" si="1"/>
        <v>18254957</v>
      </c>
      <c r="C23" s="33">
        <v>0</v>
      </c>
      <c r="D23" s="33">
        <v>17607672</v>
      </c>
      <c r="E23" s="33">
        <v>0</v>
      </c>
      <c r="F23" s="33">
        <v>0</v>
      </c>
      <c r="G23" s="33">
        <v>0</v>
      </c>
      <c r="H23" s="33">
        <v>0</v>
      </c>
      <c r="I23" s="33">
        <v>0</v>
      </c>
      <c r="J23" s="33">
        <v>0</v>
      </c>
      <c r="K23" s="33">
        <v>0</v>
      </c>
      <c r="L23" s="33">
        <v>0</v>
      </c>
      <c r="M23" s="33">
        <v>0</v>
      </c>
      <c r="N23" s="33">
        <v>277000</v>
      </c>
      <c r="O23" s="33">
        <v>0</v>
      </c>
      <c r="P23" s="128">
        <v>0</v>
      </c>
      <c r="Q23" s="128">
        <v>0</v>
      </c>
      <c r="R23" s="128">
        <v>0</v>
      </c>
      <c r="S23" s="128">
        <v>0</v>
      </c>
      <c r="T23" s="128">
        <v>0</v>
      </c>
      <c r="U23" s="128">
        <v>0</v>
      </c>
      <c r="V23" s="130">
        <v>0</v>
      </c>
      <c r="W23" s="128">
        <v>0</v>
      </c>
      <c r="X23" s="128">
        <v>0</v>
      </c>
      <c r="Y23" s="128">
        <v>0</v>
      </c>
      <c r="Z23" s="128">
        <v>0</v>
      </c>
      <c r="AA23" s="128">
        <v>0</v>
      </c>
      <c r="AB23" s="128">
        <v>0</v>
      </c>
      <c r="AC23" s="128">
        <v>2396</v>
      </c>
      <c r="AD23" s="128">
        <v>97177</v>
      </c>
      <c r="AE23" s="128">
        <v>0</v>
      </c>
      <c r="AF23" s="128">
        <v>0</v>
      </c>
      <c r="AG23" s="128">
        <v>0</v>
      </c>
      <c r="AH23" s="128">
        <v>0</v>
      </c>
      <c r="AI23" s="128">
        <v>0</v>
      </c>
      <c r="AJ23" s="128">
        <v>270712</v>
      </c>
      <c r="AK23" s="128">
        <v>0</v>
      </c>
      <c r="AL23" s="128">
        <v>0</v>
      </c>
      <c r="AM23" s="128">
        <v>0</v>
      </c>
      <c r="AN23" s="129">
        <v>0</v>
      </c>
    </row>
    <row r="24" spans="1:40" x14ac:dyDescent="0.15">
      <c r="A24" s="42" t="s">
        <v>14</v>
      </c>
      <c r="B24" s="48">
        <f t="shared" si="1"/>
        <v>42966159</v>
      </c>
      <c r="C24" s="33">
        <v>0</v>
      </c>
      <c r="D24" s="33">
        <v>0</v>
      </c>
      <c r="E24" s="33">
        <v>0</v>
      </c>
      <c r="F24" s="33">
        <v>0</v>
      </c>
      <c r="G24" s="33">
        <v>0</v>
      </c>
      <c r="H24" s="33">
        <v>0</v>
      </c>
      <c r="I24" s="33">
        <v>0</v>
      </c>
      <c r="J24" s="33">
        <v>0</v>
      </c>
      <c r="K24" s="33">
        <v>0</v>
      </c>
      <c r="L24" s="33">
        <v>0</v>
      </c>
      <c r="M24" s="33">
        <v>0</v>
      </c>
      <c r="N24" s="33">
        <v>0</v>
      </c>
      <c r="O24" s="33">
        <v>0</v>
      </c>
      <c r="P24" s="128">
        <v>0</v>
      </c>
      <c r="Q24" s="128">
        <v>0</v>
      </c>
      <c r="R24" s="128">
        <v>0</v>
      </c>
      <c r="S24" s="128">
        <v>0</v>
      </c>
      <c r="T24" s="128">
        <v>0</v>
      </c>
      <c r="U24" s="128">
        <v>0</v>
      </c>
      <c r="V24" s="128">
        <v>0</v>
      </c>
      <c r="W24" s="130">
        <v>42966159</v>
      </c>
      <c r="X24" s="128">
        <v>0</v>
      </c>
      <c r="Y24" s="128">
        <v>0</v>
      </c>
      <c r="Z24" s="128">
        <v>0</v>
      </c>
      <c r="AA24" s="128">
        <v>0</v>
      </c>
      <c r="AB24" s="128">
        <v>0</v>
      </c>
      <c r="AC24" s="128">
        <v>0</v>
      </c>
      <c r="AD24" s="128">
        <v>0</v>
      </c>
      <c r="AE24" s="128">
        <v>0</v>
      </c>
      <c r="AF24" s="128">
        <v>0</v>
      </c>
      <c r="AG24" s="128">
        <v>0</v>
      </c>
      <c r="AH24" s="128">
        <v>0</v>
      </c>
      <c r="AI24" s="128">
        <v>0</v>
      </c>
      <c r="AJ24" s="128">
        <v>0</v>
      </c>
      <c r="AK24" s="128">
        <v>0</v>
      </c>
      <c r="AL24" s="128">
        <v>0</v>
      </c>
      <c r="AM24" s="128">
        <v>0</v>
      </c>
      <c r="AN24" s="129">
        <v>0</v>
      </c>
    </row>
    <row r="25" spans="1:40" x14ac:dyDescent="0.15">
      <c r="A25" s="42" t="s">
        <v>0</v>
      </c>
      <c r="B25" s="48">
        <f t="shared" si="1"/>
        <v>167</v>
      </c>
      <c r="C25" s="33">
        <v>0</v>
      </c>
      <c r="D25" s="33">
        <v>167</v>
      </c>
      <c r="E25" s="33">
        <v>0</v>
      </c>
      <c r="F25" s="33">
        <v>0</v>
      </c>
      <c r="G25" s="33">
        <v>0</v>
      </c>
      <c r="H25" s="33">
        <v>0</v>
      </c>
      <c r="I25" s="33">
        <v>0</v>
      </c>
      <c r="J25" s="33">
        <v>0</v>
      </c>
      <c r="K25" s="33">
        <v>0</v>
      </c>
      <c r="L25" s="33">
        <v>0</v>
      </c>
      <c r="M25" s="33">
        <v>0</v>
      </c>
      <c r="N25" s="33">
        <v>0</v>
      </c>
      <c r="O25" s="33">
        <v>0</v>
      </c>
      <c r="P25" s="128">
        <v>0</v>
      </c>
      <c r="Q25" s="128">
        <v>0</v>
      </c>
      <c r="R25" s="128">
        <v>0</v>
      </c>
      <c r="S25" s="128">
        <v>0</v>
      </c>
      <c r="T25" s="128">
        <v>0</v>
      </c>
      <c r="U25" s="128">
        <v>0</v>
      </c>
      <c r="V25" s="128">
        <v>0</v>
      </c>
      <c r="W25" s="128">
        <v>0</v>
      </c>
      <c r="X25" s="130">
        <v>0</v>
      </c>
      <c r="Y25" s="128">
        <v>0</v>
      </c>
      <c r="Z25" s="128">
        <v>0</v>
      </c>
      <c r="AA25" s="128">
        <v>0</v>
      </c>
      <c r="AB25" s="128">
        <v>0</v>
      </c>
      <c r="AC25" s="128">
        <v>0</v>
      </c>
      <c r="AD25" s="128">
        <v>0</v>
      </c>
      <c r="AE25" s="128">
        <v>0</v>
      </c>
      <c r="AF25" s="128">
        <v>0</v>
      </c>
      <c r="AG25" s="128">
        <v>0</v>
      </c>
      <c r="AH25" s="128">
        <v>0</v>
      </c>
      <c r="AI25" s="128">
        <v>0</v>
      </c>
      <c r="AJ25" s="128">
        <v>0</v>
      </c>
      <c r="AK25" s="128">
        <v>0</v>
      </c>
      <c r="AL25" s="128">
        <v>0</v>
      </c>
      <c r="AM25" s="128">
        <v>0</v>
      </c>
      <c r="AN25" s="129">
        <v>0</v>
      </c>
    </row>
    <row r="26" spans="1:40" x14ac:dyDescent="0.15">
      <c r="A26" s="42" t="s">
        <v>15</v>
      </c>
      <c r="B26" s="48">
        <f t="shared" si="1"/>
        <v>8692615</v>
      </c>
      <c r="C26" s="33">
        <v>0</v>
      </c>
      <c r="D26" s="33">
        <v>0</v>
      </c>
      <c r="E26" s="33">
        <v>0</v>
      </c>
      <c r="F26" s="33">
        <v>0</v>
      </c>
      <c r="G26" s="33">
        <v>0</v>
      </c>
      <c r="H26" s="33">
        <v>0</v>
      </c>
      <c r="I26" s="33">
        <v>0</v>
      </c>
      <c r="J26" s="33">
        <v>0</v>
      </c>
      <c r="K26" s="33">
        <v>0</v>
      </c>
      <c r="L26" s="33">
        <v>0</v>
      </c>
      <c r="M26" s="33">
        <v>0</v>
      </c>
      <c r="N26" s="33">
        <v>0</v>
      </c>
      <c r="O26" s="33">
        <v>0</v>
      </c>
      <c r="P26" s="128">
        <v>0</v>
      </c>
      <c r="Q26" s="128">
        <v>0</v>
      </c>
      <c r="R26" s="128">
        <v>0</v>
      </c>
      <c r="S26" s="128">
        <v>0</v>
      </c>
      <c r="T26" s="128">
        <v>0</v>
      </c>
      <c r="U26" s="128">
        <v>0</v>
      </c>
      <c r="V26" s="128">
        <v>0</v>
      </c>
      <c r="W26" s="128">
        <v>0</v>
      </c>
      <c r="X26" s="128">
        <v>0</v>
      </c>
      <c r="Y26" s="130">
        <v>8692615</v>
      </c>
      <c r="Z26" s="128">
        <v>0</v>
      </c>
      <c r="AA26" s="128">
        <v>0</v>
      </c>
      <c r="AB26" s="128">
        <v>0</v>
      </c>
      <c r="AC26" s="128">
        <v>0</v>
      </c>
      <c r="AD26" s="128">
        <v>0</v>
      </c>
      <c r="AE26" s="128">
        <v>0</v>
      </c>
      <c r="AF26" s="128">
        <v>0</v>
      </c>
      <c r="AG26" s="128">
        <v>0</v>
      </c>
      <c r="AH26" s="128">
        <v>0</v>
      </c>
      <c r="AI26" s="128">
        <v>0</v>
      </c>
      <c r="AJ26" s="128">
        <v>0</v>
      </c>
      <c r="AK26" s="128">
        <v>0</v>
      </c>
      <c r="AL26" s="128">
        <v>0</v>
      </c>
      <c r="AM26" s="128">
        <v>0</v>
      </c>
      <c r="AN26" s="129">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128">
        <v>0</v>
      </c>
      <c r="Q27" s="128">
        <v>0</v>
      </c>
      <c r="R27" s="128">
        <v>0</v>
      </c>
      <c r="S27" s="128">
        <v>0</v>
      </c>
      <c r="T27" s="128">
        <v>0</v>
      </c>
      <c r="U27" s="128">
        <v>0</v>
      </c>
      <c r="V27" s="128">
        <v>0</v>
      </c>
      <c r="W27" s="128">
        <v>0</v>
      </c>
      <c r="X27" s="128">
        <v>0</v>
      </c>
      <c r="Y27" s="128">
        <v>0</v>
      </c>
      <c r="Z27" s="130">
        <v>0</v>
      </c>
      <c r="AA27" s="128">
        <v>0</v>
      </c>
      <c r="AB27" s="128">
        <v>0</v>
      </c>
      <c r="AC27" s="128">
        <v>0</v>
      </c>
      <c r="AD27" s="128">
        <v>0</v>
      </c>
      <c r="AE27" s="128">
        <v>0</v>
      </c>
      <c r="AF27" s="128">
        <v>0</v>
      </c>
      <c r="AG27" s="128">
        <v>0</v>
      </c>
      <c r="AH27" s="128">
        <v>0</v>
      </c>
      <c r="AI27" s="128">
        <v>0</v>
      </c>
      <c r="AJ27" s="128">
        <v>0</v>
      </c>
      <c r="AK27" s="128">
        <v>0</v>
      </c>
      <c r="AL27" s="128">
        <v>0</v>
      </c>
      <c r="AM27" s="128">
        <v>0</v>
      </c>
      <c r="AN27" s="129">
        <v>0</v>
      </c>
    </row>
    <row r="28" spans="1:40" x14ac:dyDescent="0.15">
      <c r="A28" s="42" t="s">
        <v>189</v>
      </c>
      <c r="B28" s="48">
        <f t="shared" si="1"/>
        <v>0</v>
      </c>
      <c r="C28" s="33">
        <v>0</v>
      </c>
      <c r="D28" s="33">
        <v>0</v>
      </c>
      <c r="E28" s="33">
        <v>0</v>
      </c>
      <c r="F28" s="33">
        <v>0</v>
      </c>
      <c r="G28" s="33">
        <v>0</v>
      </c>
      <c r="H28" s="33">
        <v>0</v>
      </c>
      <c r="I28" s="33">
        <v>0</v>
      </c>
      <c r="J28" s="33">
        <v>0</v>
      </c>
      <c r="K28" s="33">
        <v>0</v>
      </c>
      <c r="L28" s="33">
        <v>0</v>
      </c>
      <c r="M28" s="33">
        <v>0</v>
      </c>
      <c r="N28" s="33">
        <v>0</v>
      </c>
      <c r="O28" s="33">
        <v>0</v>
      </c>
      <c r="P28" s="128">
        <v>0</v>
      </c>
      <c r="Q28" s="128">
        <v>0</v>
      </c>
      <c r="R28" s="128">
        <v>0</v>
      </c>
      <c r="S28" s="128">
        <v>0</v>
      </c>
      <c r="T28" s="128">
        <v>0</v>
      </c>
      <c r="U28" s="128">
        <v>0</v>
      </c>
      <c r="V28" s="128">
        <v>0</v>
      </c>
      <c r="W28" s="128">
        <v>0</v>
      </c>
      <c r="X28" s="128">
        <v>0</v>
      </c>
      <c r="Y28" s="128">
        <v>0</v>
      </c>
      <c r="Z28" s="128">
        <v>0</v>
      </c>
      <c r="AA28" s="130">
        <v>0</v>
      </c>
      <c r="AB28" s="128">
        <v>0</v>
      </c>
      <c r="AC28" s="128">
        <v>0</v>
      </c>
      <c r="AD28" s="128">
        <v>0</v>
      </c>
      <c r="AE28" s="128">
        <v>0</v>
      </c>
      <c r="AF28" s="128">
        <v>0</v>
      </c>
      <c r="AG28" s="128">
        <v>0</v>
      </c>
      <c r="AH28" s="128">
        <v>0</v>
      </c>
      <c r="AI28" s="128">
        <v>0</v>
      </c>
      <c r="AJ28" s="128">
        <v>0</v>
      </c>
      <c r="AK28" s="128">
        <v>0</v>
      </c>
      <c r="AL28" s="128">
        <v>0</v>
      </c>
      <c r="AM28" s="128">
        <v>0</v>
      </c>
      <c r="AN28" s="129">
        <v>0</v>
      </c>
    </row>
    <row r="29" spans="1:40" x14ac:dyDescent="0.15">
      <c r="A29" s="42" t="s">
        <v>2</v>
      </c>
      <c r="B29" s="48">
        <f t="shared" si="1"/>
        <v>269337</v>
      </c>
      <c r="C29" s="33">
        <v>0</v>
      </c>
      <c r="D29" s="33">
        <v>241452</v>
      </c>
      <c r="E29" s="33">
        <v>0</v>
      </c>
      <c r="F29" s="33">
        <v>0</v>
      </c>
      <c r="G29" s="33">
        <v>0</v>
      </c>
      <c r="H29" s="33">
        <v>0</v>
      </c>
      <c r="I29" s="33">
        <v>0</v>
      </c>
      <c r="J29" s="33">
        <v>0</v>
      </c>
      <c r="K29" s="33">
        <v>0</v>
      </c>
      <c r="L29" s="33">
        <v>0</v>
      </c>
      <c r="M29" s="33">
        <v>0</v>
      </c>
      <c r="N29" s="33">
        <v>0</v>
      </c>
      <c r="O29" s="33">
        <v>0</v>
      </c>
      <c r="P29" s="128">
        <v>0</v>
      </c>
      <c r="Q29" s="128">
        <v>0</v>
      </c>
      <c r="R29" s="128">
        <v>0</v>
      </c>
      <c r="S29" s="128">
        <v>0</v>
      </c>
      <c r="T29" s="128">
        <v>0</v>
      </c>
      <c r="U29" s="128">
        <v>0</v>
      </c>
      <c r="V29" s="128">
        <v>0</v>
      </c>
      <c r="W29" s="128">
        <v>0</v>
      </c>
      <c r="X29" s="128">
        <v>0</v>
      </c>
      <c r="Y29" s="128">
        <v>0</v>
      </c>
      <c r="Z29" s="128">
        <v>0</v>
      </c>
      <c r="AA29" s="128">
        <v>0</v>
      </c>
      <c r="AB29" s="130">
        <v>3179</v>
      </c>
      <c r="AC29" s="128">
        <v>0</v>
      </c>
      <c r="AD29" s="128">
        <v>0</v>
      </c>
      <c r="AE29" s="128">
        <v>0</v>
      </c>
      <c r="AF29" s="128">
        <v>0</v>
      </c>
      <c r="AG29" s="128">
        <v>0</v>
      </c>
      <c r="AH29" s="128">
        <v>0</v>
      </c>
      <c r="AI29" s="128">
        <v>0</v>
      </c>
      <c r="AJ29" s="128">
        <v>24706</v>
      </c>
      <c r="AK29" s="128">
        <v>0</v>
      </c>
      <c r="AL29" s="128">
        <v>0</v>
      </c>
      <c r="AM29" s="128">
        <v>0</v>
      </c>
      <c r="AN29" s="129">
        <v>0</v>
      </c>
    </row>
    <row r="30" spans="1:40" x14ac:dyDescent="0.15">
      <c r="A30" s="42" t="s">
        <v>4</v>
      </c>
      <c r="B30" s="48">
        <f t="shared" si="1"/>
        <v>2071129</v>
      </c>
      <c r="C30" s="33">
        <v>0</v>
      </c>
      <c r="D30" s="33">
        <v>1638914</v>
      </c>
      <c r="E30" s="33">
        <v>0</v>
      </c>
      <c r="F30" s="33">
        <v>0</v>
      </c>
      <c r="G30" s="33">
        <v>0</v>
      </c>
      <c r="H30" s="33">
        <v>0</v>
      </c>
      <c r="I30" s="33">
        <v>0</v>
      </c>
      <c r="J30" s="33">
        <v>0</v>
      </c>
      <c r="K30" s="33">
        <v>0</v>
      </c>
      <c r="L30" s="33">
        <v>429703</v>
      </c>
      <c r="M30" s="33">
        <v>0</v>
      </c>
      <c r="N30" s="33">
        <v>0</v>
      </c>
      <c r="O30" s="33">
        <v>0</v>
      </c>
      <c r="P30" s="128">
        <v>0</v>
      </c>
      <c r="Q30" s="128">
        <v>0</v>
      </c>
      <c r="R30" s="128">
        <v>0</v>
      </c>
      <c r="S30" s="128">
        <v>0</v>
      </c>
      <c r="T30" s="128">
        <v>0</v>
      </c>
      <c r="U30" s="128">
        <v>0</v>
      </c>
      <c r="V30" s="128">
        <v>0</v>
      </c>
      <c r="W30" s="128">
        <v>0</v>
      </c>
      <c r="X30" s="128">
        <v>0</v>
      </c>
      <c r="Y30" s="128">
        <v>0</v>
      </c>
      <c r="Z30" s="128">
        <v>0</v>
      </c>
      <c r="AA30" s="128">
        <v>0</v>
      </c>
      <c r="AB30" s="128">
        <v>0</v>
      </c>
      <c r="AC30" s="130">
        <v>0</v>
      </c>
      <c r="AD30" s="128">
        <v>0</v>
      </c>
      <c r="AE30" s="128">
        <v>0</v>
      </c>
      <c r="AF30" s="128">
        <v>0</v>
      </c>
      <c r="AG30" s="128">
        <v>0</v>
      </c>
      <c r="AH30" s="128">
        <v>0</v>
      </c>
      <c r="AI30" s="128">
        <v>2512</v>
      </c>
      <c r="AJ30" s="128">
        <v>0</v>
      </c>
      <c r="AK30" s="128">
        <v>0</v>
      </c>
      <c r="AL30" s="128">
        <v>0</v>
      </c>
      <c r="AM30" s="128">
        <v>0</v>
      </c>
      <c r="AN30" s="129">
        <v>0</v>
      </c>
    </row>
    <row r="31" spans="1:40" x14ac:dyDescent="0.15">
      <c r="A31" s="28" t="s">
        <v>9</v>
      </c>
      <c r="B31" s="48">
        <f t="shared" si="1"/>
        <v>5641754</v>
      </c>
      <c r="C31" s="33">
        <v>0</v>
      </c>
      <c r="D31" s="33">
        <v>4014277</v>
      </c>
      <c r="E31" s="33">
        <v>0</v>
      </c>
      <c r="F31" s="33">
        <v>0</v>
      </c>
      <c r="G31" s="33">
        <v>0</v>
      </c>
      <c r="H31" s="33">
        <v>0</v>
      </c>
      <c r="I31" s="33">
        <v>0</v>
      </c>
      <c r="J31" s="33">
        <v>0</v>
      </c>
      <c r="K31" s="33">
        <v>0</v>
      </c>
      <c r="L31" s="33">
        <v>0</v>
      </c>
      <c r="M31" s="33">
        <v>0</v>
      </c>
      <c r="N31" s="33">
        <v>0</v>
      </c>
      <c r="O31" s="33">
        <v>0</v>
      </c>
      <c r="P31" s="128">
        <v>0</v>
      </c>
      <c r="Q31" s="128">
        <v>0</v>
      </c>
      <c r="R31" s="128">
        <v>0</v>
      </c>
      <c r="S31" s="128">
        <v>0</v>
      </c>
      <c r="T31" s="128">
        <v>0</v>
      </c>
      <c r="U31" s="128">
        <v>0</v>
      </c>
      <c r="V31" s="128">
        <v>300000</v>
      </c>
      <c r="W31" s="128">
        <v>0</v>
      </c>
      <c r="X31" s="128">
        <v>0</v>
      </c>
      <c r="Y31" s="128">
        <v>0</v>
      </c>
      <c r="Z31" s="128">
        <v>0</v>
      </c>
      <c r="AA31" s="128">
        <v>0</v>
      </c>
      <c r="AB31" s="128">
        <v>0</v>
      </c>
      <c r="AC31" s="128">
        <v>0</v>
      </c>
      <c r="AD31" s="130">
        <v>0</v>
      </c>
      <c r="AE31" s="128">
        <v>40113</v>
      </c>
      <c r="AF31" s="128">
        <v>0</v>
      </c>
      <c r="AG31" s="128">
        <v>0</v>
      </c>
      <c r="AH31" s="128">
        <v>0</v>
      </c>
      <c r="AI31" s="128">
        <v>0</v>
      </c>
      <c r="AJ31" s="128">
        <v>1287364</v>
      </c>
      <c r="AK31" s="128">
        <v>0</v>
      </c>
      <c r="AL31" s="128">
        <v>0</v>
      </c>
      <c r="AM31" s="128">
        <v>0</v>
      </c>
      <c r="AN31" s="129">
        <v>0</v>
      </c>
    </row>
    <row r="32" spans="1:40" x14ac:dyDescent="0.15">
      <c r="A32" s="28" t="s">
        <v>26</v>
      </c>
      <c r="B32" s="48">
        <f t="shared" si="1"/>
        <v>1422165</v>
      </c>
      <c r="C32" s="33">
        <v>0</v>
      </c>
      <c r="D32" s="33">
        <v>943312</v>
      </c>
      <c r="E32" s="33">
        <v>0</v>
      </c>
      <c r="F32" s="33">
        <v>0</v>
      </c>
      <c r="G32" s="33">
        <v>0</v>
      </c>
      <c r="H32" s="33">
        <v>0</v>
      </c>
      <c r="I32" s="33">
        <v>0</v>
      </c>
      <c r="J32" s="33">
        <v>0</v>
      </c>
      <c r="K32" s="33">
        <v>0</v>
      </c>
      <c r="L32" s="33">
        <v>0</v>
      </c>
      <c r="M32" s="33">
        <v>0</v>
      </c>
      <c r="N32" s="33">
        <v>0</v>
      </c>
      <c r="O32" s="33">
        <v>0</v>
      </c>
      <c r="P32" s="128">
        <v>0</v>
      </c>
      <c r="Q32" s="128">
        <v>0</v>
      </c>
      <c r="R32" s="128">
        <v>0</v>
      </c>
      <c r="S32" s="128">
        <v>0</v>
      </c>
      <c r="T32" s="128">
        <v>0</v>
      </c>
      <c r="U32" s="128">
        <v>0</v>
      </c>
      <c r="V32" s="128">
        <v>0</v>
      </c>
      <c r="W32" s="128">
        <v>0</v>
      </c>
      <c r="X32" s="128">
        <v>0</v>
      </c>
      <c r="Y32" s="128">
        <v>0</v>
      </c>
      <c r="Z32" s="128">
        <v>0</v>
      </c>
      <c r="AA32" s="128">
        <v>0</v>
      </c>
      <c r="AB32" s="128">
        <v>0</v>
      </c>
      <c r="AC32" s="128">
        <v>95000</v>
      </c>
      <c r="AD32" s="128">
        <v>39852</v>
      </c>
      <c r="AE32" s="130">
        <v>0</v>
      </c>
      <c r="AF32" s="128">
        <v>0</v>
      </c>
      <c r="AG32" s="128">
        <v>0</v>
      </c>
      <c r="AH32" s="128">
        <v>0</v>
      </c>
      <c r="AI32" s="128">
        <v>0</v>
      </c>
      <c r="AJ32" s="128">
        <v>344001</v>
      </c>
      <c r="AK32" s="128">
        <v>0</v>
      </c>
      <c r="AL32" s="128">
        <v>0</v>
      </c>
      <c r="AM32" s="128">
        <v>0</v>
      </c>
      <c r="AN32" s="129">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128">
        <v>0</v>
      </c>
      <c r="Q33" s="128">
        <v>0</v>
      </c>
      <c r="R33" s="128">
        <v>0</v>
      </c>
      <c r="S33" s="128">
        <v>0</v>
      </c>
      <c r="T33" s="128">
        <v>0</v>
      </c>
      <c r="U33" s="128">
        <v>0</v>
      </c>
      <c r="V33" s="128">
        <v>0</v>
      </c>
      <c r="W33" s="128">
        <v>0</v>
      </c>
      <c r="X33" s="128">
        <v>0</v>
      </c>
      <c r="Y33" s="128">
        <v>0</v>
      </c>
      <c r="Z33" s="128">
        <v>0</v>
      </c>
      <c r="AA33" s="128">
        <v>0</v>
      </c>
      <c r="AB33" s="128">
        <v>0</v>
      </c>
      <c r="AC33" s="128">
        <v>0</v>
      </c>
      <c r="AD33" s="128">
        <v>0</v>
      </c>
      <c r="AE33" s="128">
        <v>0</v>
      </c>
      <c r="AF33" s="130">
        <v>0</v>
      </c>
      <c r="AG33" s="128">
        <v>0</v>
      </c>
      <c r="AH33" s="128">
        <v>0</v>
      </c>
      <c r="AI33" s="128">
        <v>0</v>
      </c>
      <c r="AJ33" s="128">
        <v>0</v>
      </c>
      <c r="AK33" s="128">
        <v>0</v>
      </c>
      <c r="AL33" s="128">
        <v>0</v>
      </c>
      <c r="AM33" s="128">
        <v>0</v>
      </c>
      <c r="AN33" s="129">
        <v>0</v>
      </c>
    </row>
    <row r="34" spans="1:40" x14ac:dyDescent="0.15">
      <c r="A34" s="28" t="s">
        <v>30</v>
      </c>
      <c r="B34" s="48">
        <f t="shared" si="1"/>
        <v>10548</v>
      </c>
      <c r="C34" s="33">
        <v>0</v>
      </c>
      <c r="D34" s="33">
        <v>0</v>
      </c>
      <c r="E34" s="33">
        <v>0</v>
      </c>
      <c r="F34" s="33">
        <v>0</v>
      </c>
      <c r="G34" s="33">
        <v>0</v>
      </c>
      <c r="H34" s="33">
        <v>0</v>
      </c>
      <c r="I34" s="33">
        <v>0</v>
      </c>
      <c r="J34" s="33">
        <v>0</v>
      </c>
      <c r="K34" s="33">
        <v>0</v>
      </c>
      <c r="L34" s="33">
        <v>0</v>
      </c>
      <c r="M34" s="33">
        <v>0</v>
      </c>
      <c r="N34" s="33">
        <v>0</v>
      </c>
      <c r="O34" s="33">
        <v>0</v>
      </c>
      <c r="P34" s="128">
        <v>0</v>
      </c>
      <c r="Q34" s="128">
        <v>0</v>
      </c>
      <c r="R34" s="128">
        <v>0</v>
      </c>
      <c r="S34" s="128">
        <v>0</v>
      </c>
      <c r="T34" s="128">
        <v>0</v>
      </c>
      <c r="U34" s="128">
        <v>0</v>
      </c>
      <c r="V34" s="128">
        <v>0</v>
      </c>
      <c r="W34" s="128">
        <v>0</v>
      </c>
      <c r="X34" s="128">
        <v>0</v>
      </c>
      <c r="Y34" s="128">
        <v>0</v>
      </c>
      <c r="Z34" s="128">
        <v>0</v>
      </c>
      <c r="AA34" s="128">
        <v>0</v>
      </c>
      <c r="AB34" s="128">
        <v>0</v>
      </c>
      <c r="AC34" s="128">
        <v>0</v>
      </c>
      <c r="AD34" s="128">
        <v>0</v>
      </c>
      <c r="AE34" s="128">
        <v>0</v>
      </c>
      <c r="AF34" s="128">
        <v>0</v>
      </c>
      <c r="AG34" s="130">
        <v>0</v>
      </c>
      <c r="AH34" s="128">
        <v>0</v>
      </c>
      <c r="AI34" s="128">
        <v>0</v>
      </c>
      <c r="AJ34" s="128">
        <v>10548</v>
      </c>
      <c r="AK34" s="128">
        <v>0</v>
      </c>
      <c r="AL34" s="128">
        <v>0</v>
      </c>
      <c r="AM34" s="128">
        <v>0</v>
      </c>
      <c r="AN34" s="129">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30">
        <v>0</v>
      </c>
      <c r="AI35" s="128">
        <v>0</v>
      </c>
      <c r="AJ35" s="128">
        <v>0</v>
      </c>
      <c r="AK35" s="128">
        <v>0</v>
      </c>
      <c r="AL35" s="128">
        <v>0</v>
      </c>
      <c r="AM35" s="128">
        <v>0</v>
      </c>
      <c r="AN35" s="129">
        <v>0</v>
      </c>
    </row>
    <row r="36" spans="1:40" x14ac:dyDescent="0.15">
      <c r="A36" s="28" t="s">
        <v>27</v>
      </c>
      <c r="B36" s="48">
        <f t="shared" si="1"/>
        <v>1178478</v>
      </c>
      <c r="C36" s="33">
        <v>0</v>
      </c>
      <c r="D36" s="33">
        <v>12166</v>
      </c>
      <c r="E36" s="33">
        <v>0</v>
      </c>
      <c r="F36" s="33">
        <v>0</v>
      </c>
      <c r="G36" s="33">
        <v>0</v>
      </c>
      <c r="H36" s="33">
        <v>0</v>
      </c>
      <c r="I36" s="33">
        <v>0</v>
      </c>
      <c r="J36" s="33">
        <v>0</v>
      </c>
      <c r="K36" s="33">
        <v>0</v>
      </c>
      <c r="L36" s="33">
        <v>0</v>
      </c>
      <c r="M36" s="33">
        <v>0</v>
      </c>
      <c r="N36" s="33">
        <v>835316</v>
      </c>
      <c r="O36" s="33">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28">
        <v>0</v>
      </c>
      <c r="AG36" s="128">
        <v>0</v>
      </c>
      <c r="AH36" s="128">
        <v>0</v>
      </c>
      <c r="AI36" s="130">
        <v>0</v>
      </c>
      <c r="AJ36" s="128">
        <v>330996</v>
      </c>
      <c r="AK36" s="128">
        <v>0</v>
      </c>
      <c r="AL36" s="128">
        <v>0</v>
      </c>
      <c r="AM36" s="128">
        <v>0</v>
      </c>
      <c r="AN36" s="129">
        <v>0</v>
      </c>
    </row>
    <row r="37" spans="1:40" x14ac:dyDescent="0.15">
      <c r="A37" s="28" t="s">
        <v>32</v>
      </c>
      <c r="B37" s="48">
        <f t="shared" si="1"/>
        <v>14749904</v>
      </c>
      <c r="C37" s="33">
        <v>0</v>
      </c>
      <c r="D37" s="33">
        <v>10435307</v>
      </c>
      <c r="E37" s="33">
        <v>0</v>
      </c>
      <c r="F37" s="33">
        <v>0</v>
      </c>
      <c r="G37" s="33">
        <v>0</v>
      </c>
      <c r="H37" s="33">
        <v>0</v>
      </c>
      <c r="I37" s="33">
        <v>0</v>
      </c>
      <c r="J37" s="33">
        <v>0</v>
      </c>
      <c r="K37" s="33">
        <v>0</v>
      </c>
      <c r="L37" s="33">
        <v>0</v>
      </c>
      <c r="M37" s="33">
        <v>0</v>
      </c>
      <c r="N37" s="33">
        <v>105258</v>
      </c>
      <c r="O37" s="33">
        <v>0</v>
      </c>
      <c r="P37" s="128">
        <v>0</v>
      </c>
      <c r="Q37" s="128">
        <v>0</v>
      </c>
      <c r="R37" s="128">
        <v>0</v>
      </c>
      <c r="S37" s="128">
        <v>0</v>
      </c>
      <c r="T37" s="128">
        <v>0</v>
      </c>
      <c r="U37" s="128">
        <v>119630</v>
      </c>
      <c r="V37" s="128">
        <v>88450</v>
      </c>
      <c r="W37" s="128">
        <v>0</v>
      </c>
      <c r="X37" s="128">
        <v>0</v>
      </c>
      <c r="Y37" s="128">
        <v>0</v>
      </c>
      <c r="Z37" s="128">
        <v>0</v>
      </c>
      <c r="AA37" s="128">
        <v>0</v>
      </c>
      <c r="AB37" s="128">
        <v>49412</v>
      </c>
      <c r="AC37" s="128">
        <v>458889</v>
      </c>
      <c r="AD37" s="128">
        <v>683360</v>
      </c>
      <c r="AE37" s="128">
        <v>610400</v>
      </c>
      <c r="AF37" s="128">
        <v>0</v>
      </c>
      <c r="AG37" s="128">
        <v>168376</v>
      </c>
      <c r="AH37" s="128">
        <v>0</v>
      </c>
      <c r="AI37" s="128">
        <v>209168</v>
      </c>
      <c r="AJ37" s="130">
        <v>1821654</v>
      </c>
      <c r="AK37" s="128">
        <v>0</v>
      </c>
      <c r="AL37" s="128">
        <v>0</v>
      </c>
      <c r="AM37" s="128">
        <v>0</v>
      </c>
      <c r="AN37" s="129">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30">
        <v>0</v>
      </c>
      <c r="AL38" s="128">
        <v>0</v>
      </c>
      <c r="AM38" s="128">
        <v>0</v>
      </c>
      <c r="AN38" s="129">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30">
        <v>0</v>
      </c>
      <c r="AM39" s="128">
        <v>0</v>
      </c>
      <c r="AN39" s="129">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30">
        <v>0</v>
      </c>
      <c r="AN40" s="129">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2">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00000000-0004-0000-0A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42"/>
  <sheetViews>
    <sheetView zoomScale="80" zoomScaleNormal="80" workbookViewId="0">
      <pane xSplit="1" ySplit="2" topLeftCell="B3" activePane="bottomRight" state="frozen"/>
      <selection pane="topRight" activeCell="B1" sqref="B1"/>
      <selection pane="bottomLeft" activeCell="A5" sqref="A5"/>
      <selection pane="bottomRight" activeCell="G8" sqref="G8"/>
    </sheetView>
  </sheetViews>
  <sheetFormatPr defaultColWidth="9" defaultRowHeight="15" x14ac:dyDescent="0.15"/>
  <cols>
    <col min="1" max="1" width="16.625" style="6" customWidth="1"/>
    <col min="2" max="2" width="14.125" style="1" customWidth="1"/>
    <col min="3" max="3" width="10.625" style="4" hidden="1" customWidth="1"/>
    <col min="4" max="4" width="12.375" style="4" customWidth="1"/>
    <col min="5" max="20" width="10.625" style="4" customWidth="1"/>
    <col min="21" max="21" width="10.625" style="7" customWidth="1"/>
    <col min="22" max="27" width="10.625" style="4" customWidth="1"/>
    <col min="28" max="28" width="11.125" style="4" customWidth="1"/>
    <col min="29" max="29" width="10.625" style="4" customWidth="1"/>
    <col min="30" max="30" width="11.875" style="4" customWidth="1"/>
    <col min="31" max="32" width="10.625" style="4" customWidth="1"/>
    <col min="33" max="34" width="10.625" style="2" customWidth="1"/>
    <col min="35" max="40" width="10.625" style="4" customWidth="1"/>
    <col min="41" max="16384" width="9" style="2"/>
  </cols>
  <sheetData>
    <row r="1" spans="1:40" ht="29.25" customHeight="1" x14ac:dyDescent="0.15">
      <c r="A1" s="67" t="s">
        <v>145</v>
      </c>
      <c r="B1" s="65" t="s">
        <v>215</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33" customHeight="1" x14ac:dyDescent="0.15">
      <c r="A3" s="53" t="s">
        <v>35</v>
      </c>
      <c r="B3" s="66" t="s">
        <v>134</v>
      </c>
      <c r="C3" s="35">
        <f t="shared" ref="C3:AN3" si="0">SUM(C4:C41)</f>
        <v>0</v>
      </c>
      <c r="D3" s="36">
        <f t="shared" si="0"/>
        <v>30340809</v>
      </c>
      <c r="E3" s="36">
        <f t="shared" si="0"/>
        <v>1703067</v>
      </c>
      <c r="F3" s="36">
        <f t="shared" si="0"/>
        <v>108846</v>
      </c>
      <c r="G3" s="36">
        <f t="shared" si="0"/>
        <v>35000</v>
      </c>
      <c r="H3" s="36">
        <f t="shared" si="0"/>
        <v>0</v>
      </c>
      <c r="I3" s="36">
        <f t="shared" si="0"/>
        <v>32898</v>
      </c>
      <c r="J3" s="36">
        <f t="shared" si="0"/>
        <v>5456</v>
      </c>
      <c r="K3" s="36">
        <f t="shared" si="0"/>
        <v>0</v>
      </c>
      <c r="L3" s="36">
        <f t="shared" si="0"/>
        <v>790858</v>
      </c>
      <c r="M3" s="36">
        <f t="shared" si="0"/>
        <v>344923</v>
      </c>
      <c r="N3" s="36">
        <f t="shared" si="0"/>
        <v>7368752</v>
      </c>
      <c r="O3" s="36">
        <f t="shared" si="0"/>
        <v>0</v>
      </c>
      <c r="P3" s="36">
        <f>SUM(P4:P41)</f>
        <v>0</v>
      </c>
      <c r="Q3" s="36">
        <f t="shared" si="0"/>
        <v>0</v>
      </c>
      <c r="R3" s="36">
        <f t="shared" si="0"/>
        <v>278361</v>
      </c>
      <c r="S3" s="36">
        <f t="shared" si="0"/>
        <v>0</v>
      </c>
      <c r="T3" s="36">
        <f t="shared" si="0"/>
        <v>0</v>
      </c>
      <c r="U3" s="36">
        <f t="shared" si="0"/>
        <v>17918</v>
      </c>
      <c r="V3" s="36">
        <f t="shared" si="0"/>
        <v>9012522</v>
      </c>
      <c r="W3" s="36">
        <f t="shared" si="0"/>
        <v>0</v>
      </c>
      <c r="X3" s="36">
        <f t="shared" si="0"/>
        <v>0</v>
      </c>
      <c r="Y3" s="36">
        <f t="shared" si="0"/>
        <v>0</v>
      </c>
      <c r="Z3" s="36">
        <f t="shared" si="0"/>
        <v>0</v>
      </c>
      <c r="AA3" s="36">
        <f t="shared" si="0"/>
        <v>0</v>
      </c>
      <c r="AB3" s="36">
        <f t="shared" si="0"/>
        <v>718676</v>
      </c>
      <c r="AC3" s="36">
        <f t="shared" si="0"/>
        <v>6380164</v>
      </c>
      <c r="AD3" s="36">
        <f t="shared" si="0"/>
        <v>33645288</v>
      </c>
      <c r="AE3" s="36">
        <f t="shared" si="0"/>
        <v>4906968</v>
      </c>
      <c r="AF3" s="36">
        <f t="shared" si="0"/>
        <v>0</v>
      </c>
      <c r="AG3" s="36">
        <f t="shared" si="0"/>
        <v>224299</v>
      </c>
      <c r="AH3" s="36">
        <f t="shared" si="0"/>
        <v>0</v>
      </c>
      <c r="AI3" s="36">
        <f t="shared" si="0"/>
        <v>5735858</v>
      </c>
      <c r="AJ3" s="36">
        <f t="shared" si="0"/>
        <v>17573512</v>
      </c>
      <c r="AK3" s="36">
        <f t="shared" si="0"/>
        <v>0</v>
      </c>
      <c r="AL3" s="36">
        <f t="shared" si="0"/>
        <v>137208</v>
      </c>
      <c r="AM3" s="36">
        <f t="shared" si="0"/>
        <v>0</v>
      </c>
      <c r="AN3" s="37">
        <f t="shared" si="0"/>
        <v>0</v>
      </c>
    </row>
    <row r="4" spans="1:40" x14ac:dyDescent="0.15">
      <c r="A4" s="38" t="s">
        <v>127</v>
      </c>
      <c r="B4" s="47">
        <f t="shared" ref="B4:B41" si="1">SUM(C4:AN4)</f>
        <v>42999403</v>
      </c>
      <c r="C4" s="32">
        <v>0</v>
      </c>
      <c r="D4" s="34">
        <v>0</v>
      </c>
      <c r="E4" s="34">
        <v>1693896</v>
      </c>
      <c r="F4" s="34">
        <v>108846</v>
      </c>
      <c r="G4" s="34">
        <v>0</v>
      </c>
      <c r="H4" s="34">
        <v>0</v>
      </c>
      <c r="I4" s="34">
        <v>32898</v>
      </c>
      <c r="J4" s="34">
        <v>4504</v>
      </c>
      <c r="K4" s="34">
        <v>0</v>
      </c>
      <c r="L4" s="34">
        <v>116293</v>
      </c>
      <c r="M4" s="34">
        <v>8923</v>
      </c>
      <c r="N4" s="34">
        <v>4709531</v>
      </c>
      <c r="O4" s="4">
        <v>0</v>
      </c>
      <c r="P4" s="126">
        <v>0</v>
      </c>
      <c r="Q4" s="126">
        <v>0</v>
      </c>
      <c r="R4" s="126">
        <v>173361</v>
      </c>
      <c r="S4" s="126">
        <v>0</v>
      </c>
      <c r="T4" s="126">
        <v>0</v>
      </c>
      <c r="U4" s="126">
        <v>849</v>
      </c>
      <c r="V4" s="126">
        <v>8347839</v>
      </c>
      <c r="W4" s="126">
        <v>0</v>
      </c>
      <c r="X4" s="126">
        <v>0</v>
      </c>
      <c r="Y4" s="126">
        <v>0</v>
      </c>
      <c r="Z4" s="126">
        <v>0</v>
      </c>
      <c r="AA4" s="126">
        <v>0</v>
      </c>
      <c r="AB4" s="126">
        <v>487436</v>
      </c>
      <c r="AC4" s="126">
        <v>5063869</v>
      </c>
      <c r="AD4" s="126">
        <v>5815932</v>
      </c>
      <c r="AE4" s="126">
        <v>2835928</v>
      </c>
      <c r="AF4" s="126">
        <v>0</v>
      </c>
      <c r="AG4" s="126">
        <v>173361</v>
      </c>
      <c r="AH4" s="126">
        <v>0</v>
      </c>
      <c r="AI4" s="126">
        <v>5588470</v>
      </c>
      <c r="AJ4" s="126">
        <v>7700259</v>
      </c>
      <c r="AK4" s="126">
        <v>0</v>
      </c>
      <c r="AL4" s="126">
        <v>137208</v>
      </c>
      <c r="AM4" s="126">
        <v>0</v>
      </c>
      <c r="AN4" s="127">
        <v>0</v>
      </c>
    </row>
    <row r="5" spans="1:40" s="1" customFormat="1" x14ac:dyDescent="0.15">
      <c r="A5" s="40" t="s">
        <v>126</v>
      </c>
      <c r="B5" s="48">
        <f t="shared" si="1"/>
        <v>7524678</v>
      </c>
      <c r="C5" s="34">
        <v>0</v>
      </c>
      <c r="D5" s="32">
        <v>0</v>
      </c>
      <c r="E5" s="33">
        <v>0</v>
      </c>
      <c r="F5" s="33">
        <v>0</v>
      </c>
      <c r="G5" s="33">
        <v>0</v>
      </c>
      <c r="H5" s="33">
        <v>0</v>
      </c>
      <c r="I5" s="33">
        <v>0</v>
      </c>
      <c r="J5" s="33">
        <v>952</v>
      </c>
      <c r="K5" s="33">
        <v>0</v>
      </c>
      <c r="L5" s="33">
        <v>90271</v>
      </c>
      <c r="M5" s="33">
        <v>336000</v>
      </c>
      <c r="N5" s="33">
        <v>283839</v>
      </c>
      <c r="O5" s="1">
        <v>0</v>
      </c>
      <c r="P5" s="128">
        <v>0</v>
      </c>
      <c r="Q5" s="128">
        <v>0</v>
      </c>
      <c r="R5" s="128">
        <v>105000</v>
      </c>
      <c r="S5" s="128">
        <v>0</v>
      </c>
      <c r="T5" s="128">
        <v>0</v>
      </c>
      <c r="U5" s="128">
        <v>0</v>
      </c>
      <c r="V5" s="128">
        <v>256230</v>
      </c>
      <c r="W5" s="128">
        <v>0</v>
      </c>
      <c r="X5" s="128">
        <v>0</v>
      </c>
      <c r="Y5" s="128">
        <v>0</v>
      </c>
      <c r="Z5" s="128">
        <v>0</v>
      </c>
      <c r="AA5" s="128">
        <v>0</v>
      </c>
      <c r="AB5" s="128">
        <v>174349</v>
      </c>
      <c r="AC5" s="128">
        <v>162030</v>
      </c>
      <c r="AD5" s="128">
        <v>405983</v>
      </c>
      <c r="AE5" s="128">
        <v>1458014</v>
      </c>
      <c r="AF5" s="128">
        <v>0</v>
      </c>
      <c r="AG5" s="128">
        <v>28938</v>
      </c>
      <c r="AH5" s="128">
        <v>0</v>
      </c>
      <c r="AI5" s="128">
        <v>109909</v>
      </c>
      <c r="AJ5" s="128">
        <v>4113163</v>
      </c>
      <c r="AK5" s="128">
        <v>0</v>
      </c>
      <c r="AL5" s="128">
        <v>0</v>
      </c>
      <c r="AM5" s="128">
        <v>0</v>
      </c>
      <c r="AN5" s="129">
        <v>0</v>
      </c>
    </row>
    <row r="6" spans="1:40" x14ac:dyDescent="0.15">
      <c r="A6" s="42" t="s">
        <v>10</v>
      </c>
      <c r="B6" s="48">
        <f t="shared" si="1"/>
        <v>1637678</v>
      </c>
      <c r="C6" s="33">
        <v>0</v>
      </c>
      <c r="D6" s="33">
        <v>0</v>
      </c>
      <c r="E6" s="32">
        <v>0</v>
      </c>
      <c r="F6" s="33">
        <v>0</v>
      </c>
      <c r="G6" s="33">
        <v>0</v>
      </c>
      <c r="H6" s="33">
        <v>0</v>
      </c>
      <c r="I6" s="33">
        <v>0</v>
      </c>
      <c r="J6" s="33">
        <v>0</v>
      </c>
      <c r="K6" s="33">
        <v>0</v>
      </c>
      <c r="L6" s="33">
        <v>0</v>
      </c>
      <c r="M6" s="33">
        <v>0</v>
      </c>
      <c r="N6" s="33">
        <v>0</v>
      </c>
      <c r="O6" s="33">
        <v>0</v>
      </c>
      <c r="P6" s="128">
        <v>0</v>
      </c>
      <c r="Q6" s="128">
        <v>0</v>
      </c>
      <c r="R6" s="128">
        <v>0</v>
      </c>
      <c r="S6" s="128">
        <v>0</v>
      </c>
      <c r="T6" s="128">
        <v>0</v>
      </c>
      <c r="U6" s="128">
        <v>0</v>
      </c>
      <c r="V6" s="128">
        <v>0</v>
      </c>
      <c r="W6" s="128">
        <v>0</v>
      </c>
      <c r="X6" s="128">
        <v>0</v>
      </c>
      <c r="Y6" s="128">
        <v>0</v>
      </c>
      <c r="Z6" s="128">
        <v>0</v>
      </c>
      <c r="AA6" s="128">
        <v>0</v>
      </c>
      <c r="AB6" s="128">
        <v>0</v>
      </c>
      <c r="AC6" s="128">
        <v>0</v>
      </c>
      <c r="AD6" s="128">
        <v>0</v>
      </c>
      <c r="AE6" s="128">
        <v>0</v>
      </c>
      <c r="AF6" s="128">
        <v>0</v>
      </c>
      <c r="AG6" s="128">
        <v>0</v>
      </c>
      <c r="AH6" s="128">
        <v>0</v>
      </c>
      <c r="AI6" s="128">
        <v>0</v>
      </c>
      <c r="AJ6" s="128">
        <v>1637678</v>
      </c>
      <c r="AK6" s="128">
        <v>0</v>
      </c>
      <c r="AL6" s="128">
        <v>0</v>
      </c>
      <c r="AM6" s="128">
        <v>0</v>
      </c>
      <c r="AN6" s="129">
        <v>0</v>
      </c>
    </row>
    <row r="7" spans="1:40" x14ac:dyDescent="0.15">
      <c r="A7" s="42" t="s">
        <v>8</v>
      </c>
      <c r="B7" s="48">
        <f t="shared" si="1"/>
        <v>107616</v>
      </c>
      <c r="C7" s="33">
        <v>0</v>
      </c>
      <c r="D7" s="33">
        <v>107616</v>
      </c>
      <c r="E7" s="33">
        <v>0</v>
      </c>
      <c r="F7" s="32">
        <v>0</v>
      </c>
      <c r="G7" s="33">
        <v>0</v>
      </c>
      <c r="H7" s="33">
        <v>0</v>
      </c>
      <c r="I7" s="33">
        <v>0</v>
      </c>
      <c r="J7" s="33">
        <v>0</v>
      </c>
      <c r="K7" s="33">
        <v>0</v>
      </c>
      <c r="L7" s="33">
        <v>0</v>
      </c>
      <c r="M7" s="33">
        <v>0</v>
      </c>
      <c r="N7" s="33">
        <v>0</v>
      </c>
      <c r="O7" s="33">
        <v>0</v>
      </c>
      <c r="P7" s="128">
        <v>0</v>
      </c>
      <c r="Q7" s="128">
        <v>0</v>
      </c>
      <c r="R7" s="128">
        <v>0</v>
      </c>
      <c r="S7" s="128">
        <v>0</v>
      </c>
      <c r="T7" s="128">
        <v>0</v>
      </c>
      <c r="U7" s="128">
        <v>0</v>
      </c>
      <c r="V7" s="128">
        <v>0</v>
      </c>
      <c r="W7" s="128">
        <v>0</v>
      </c>
      <c r="X7" s="128">
        <v>0</v>
      </c>
      <c r="Y7" s="128">
        <v>0</v>
      </c>
      <c r="Z7" s="128">
        <v>0</v>
      </c>
      <c r="AA7" s="128">
        <v>0</v>
      </c>
      <c r="AB7" s="128">
        <v>0</v>
      </c>
      <c r="AC7" s="128">
        <v>0</v>
      </c>
      <c r="AD7" s="128">
        <v>0</v>
      </c>
      <c r="AE7" s="128">
        <v>0</v>
      </c>
      <c r="AF7" s="128">
        <v>0</v>
      </c>
      <c r="AG7" s="128">
        <v>0</v>
      </c>
      <c r="AH7" s="128">
        <v>0</v>
      </c>
      <c r="AI7" s="128">
        <v>0</v>
      </c>
      <c r="AJ7" s="128">
        <v>0</v>
      </c>
      <c r="AK7" s="128">
        <v>0</v>
      </c>
      <c r="AL7" s="128">
        <v>0</v>
      </c>
      <c r="AM7" s="128">
        <v>0</v>
      </c>
      <c r="AN7" s="129">
        <v>0</v>
      </c>
    </row>
    <row r="8" spans="1:40" x14ac:dyDescent="0.15">
      <c r="A8" s="42" t="s">
        <v>16</v>
      </c>
      <c r="B8" s="48">
        <f t="shared" si="1"/>
        <v>35000</v>
      </c>
      <c r="C8" s="33">
        <v>0</v>
      </c>
      <c r="D8" s="33">
        <v>0</v>
      </c>
      <c r="E8" s="33">
        <v>0</v>
      </c>
      <c r="F8" s="33">
        <v>0</v>
      </c>
      <c r="G8" s="32">
        <v>35000</v>
      </c>
      <c r="H8" s="33">
        <v>0</v>
      </c>
      <c r="I8" s="33">
        <v>0</v>
      </c>
      <c r="J8" s="33">
        <v>0</v>
      </c>
      <c r="K8" s="33">
        <v>0</v>
      </c>
      <c r="L8" s="33">
        <v>0</v>
      </c>
      <c r="M8" s="33">
        <v>0</v>
      </c>
      <c r="N8" s="33">
        <v>0</v>
      </c>
      <c r="O8" s="33">
        <v>0</v>
      </c>
      <c r="P8" s="128">
        <v>0</v>
      </c>
      <c r="Q8" s="128">
        <v>0</v>
      </c>
      <c r="R8" s="128">
        <v>0</v>
      </c>
      <c r="S8" s="128">
        <v>0</v>
      </c>
      <c r="T8" s="128">
        <v>0</v>
      </c>
      <c r="U8" s="128">
        <v>0</v>
      </c>
      <c r="V8" s="128">
        <v>0</v>
      </c>
      <c r="W8" s="128">
        <v>0</v>
      </c>
      <c r="X8" s="128">
        <v>0</v>
      </c>
      <c r="Y8" s="128">
        <v>0</v>
      </c>
      <c r="Z8" s="128">
        <v>0</v>
      </c>
      <c r="AA8" s="128">
        <v>0</v>
      </c>
      <c r="AB8" s="128">
        <v>0</v>
      </c>
      <c r="AC8" s="128">
        <v>0</v>
      </c>
      <c r="AD8" s="128">
        <v>0</v>
      </c>
      <c r="AE8" s="128">
        <v>0</v>
      </c>
      <c r="AF8" s="128">
        <v>0</v>
      </c>
      <c r="AG8" s="128">
        <v>0</v>
      </c>
      <c r="AH8" s="128">
        <v>0</v>
      </c>
      <c r="AI8" s="128">
        <v>0</v>
      </c>
      <c r="AJ8" s="128">
        <v>0</v>
      </c>
      <c r="AK8" s="128">
        <v>0</v>
      </c>
      <c r="AL8" s="128">
        <v>0</v>
      </c>
      <c r="AM8" s="128">
        <v>0</v>
      </c>
      <c r="AN8" s="129">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128">
        <v>0</v>
      </c>
      <c r="Q9" s="128">
        <v>0</v>
      </c>
      <c r="R9" s="128">
        <v>0</v>
      </c>
      <c r="S9" s="128">
        <v>0</v>
      </c>
      <c r="T9" s="128">
        <v>0</v>
      </c>
      <c r="U9" s="128">
        <v>0</v>
      </c>
      <c r="V9" s="128">
        <v>0</v>
      </c>
      <c r="W9" s="128">
        <v>0</v>
      </c>
      <c r="X9" s="128">
        <v>0</v>
      </c>
      <c r="Y9" s="128">
        <v>0</v>
      </c>
      <c r="Z9" s="128">
        <v>0</v>
      </c>
      <c r="AA9" s="128">
        <v>0</v>
      </c>
      <c r="AB9" s="128">
        <v>0</v>
      </c>
      <c r="AC9" s="128">
        <v>0</v>
      </c>
      <c r="AD9" s="128">
        <v>0</v>
      </c>
      <c r="AE9" s="128">
        <v>0</v>
      </c>
      <c r="AF9" s="128">
        <v>0</v>
      </c>
      <c r="AG9" s="128">
        <v>0</v>
      </c>
      <c r="AH9" s="128">
        <v>0</v>
      </c>
      <c r="AI9" s="128">
        <v>0</v>
      </c>
      <c r="AJ9" s="128">
        <v>0</v>
      </c>
      <c r="AK9" s="128">
        <v>0</v>
      </c>
      <c r="AL9" s="128">
        <v>0</v>
      </c>
      <c r="AM9" s="128">
        <v>0</v>
      </c>
      <c r="AN9" s="129">
        <v>0</v>
      </c>
    </row>
    <row r="10" spans="1:40" x14ac:dyDescent="0.15">
      <c r="A10" s="42" t="s">
        <v>84</v>
      </c>
      <c r="B10" s="48">
        <f t="shared" si="1"/>
        <v>13249</v>
      </c>
      <c r="C10" s="33">
        <v>0</v>
      </c>
      <c r="D10" s="33">
        <v>0</v>
      </c>
      <c r="E10" s="33">
        <v>0</v>
      </c>
      <c r="F10" s="33">
        <v>0</v>
      </c>
      <c r="G10" s="33">
        <v>0</v>
      </c>
      <c r="H10" s="33">
        <v>0</v>
      </c>
      <c r="I10" s="32">
        <v>0</v>
      </c>
      <c r="J10" s="33">
        <v>0</v>
      </c>
      <c r="K10" s="33">
        <v>0</v>
      </c>
      <c r="L10" s="33">
        <v>0</v>
      </c>
      <c r="M10" s="33">
        <v>0</v>
      </c>
      <c r="N10" s="33">
        <v>0</v>
      </c>
      <c r="O10" s="33">
        <v>0</v>
      </c>
      <c r="P10" s="128">
        <v>0</v>
      </c>
      <c r="Q10" s="128">
        <v>0</v>
      </c>
      <c r="R10" s="128">
        <v>0</v>
      </c>
      <c r="S10" s="128">
        <v>0</v>
      </c>
      <c r="T10" s="128">
        <v>0</v>
      </c>
      <c r="U10" s="128">
        <v>0</v>
      </c>
      <c r="V10" s="128">
        <v>0</v>
      </c>
      <c r="W10" s="128">
        <v>0</v>
      </c>
      <c r="X10" s="128">
        <v>0</v>
      </c>
      <c r="Y10" s="128">
        <v>0</v>
      </c>
      <c r="Z10" s="128">
        <v>0</v>
      </c>
      <c r="AA10" s="128">
        <v>0</v>
      </c>
      <c r="AB10" s="128">
        <v>0</v>
      </c>
      <c r="AC10" s="128">
        <v>0</v>
      </c>
      <c r="AD10" s="128">
        <v>0</v>
      </c>
      <c r="AE10" s="128">
        <v>0</v>
      </c>
      <c r="AF10" s="128">
        <v>0</v>
      </c>
      <c r="AG10" s="128">
        <v>0</v>
      </c>
      <c r="AH10" s="128">
        <v>0</v>
      </c>
      <c r="AI10" s="128">
        <v>0</v>
      </c>
      <c r="AJ10" s="128">
        <v>13249</v>
      </c>
      <c r="AK10" s="128">
        <v>0</v>
      </c>
      <c r="AL10" s="128">
        <v>0</v>
      </c>
      <c r="AM10" s="128">
        <v>0</v>
      </c>
      <c r="AN10" s="129">
        <v>0</v>
      </c>
    </row>
    <row r="11" spans="1:40" x14ac:dyDescent="0.15">
      <c r="A11" s="42" t="s">
        <v>11</v>
      </c>
      <c r="B11" s="48">
        <f t="shared" si="1"/>
        <v>2559</v>
      </c>
      <c r="C11" s="33">
        <v>0</v>
      </c>
      <c r="D11" s="33">
        <v>2559</v>
      </c>
      <c r="E11" s="33">
        <v>0</v>
      </c>
      <c r="F11" s="33">
        <v>0</v>
      </c>
      <c r="G11" s="33">
        <v>0</v>
      </c>
      <c r="H11" s="33">
        <v>0</v>
      </c>
      <c r="I11" s="33">
        <v>0</v>
      </c>
      <c r="J11" s="32">
        <v>0</v>
      </c>
      <c r="K11" s="33">
        <v>0</v>
      </c>
      <c r="L11" s="33">
        <v>0</v>
      </c>
      <c r="M11" s="33">
        <v>0</v>
      </c>
      <c r="N11" s="33">
        <v>0</v>
      </c>
      <c r="O11" s="33">
        <v>0</v>
      </c>
      <c r="P11" s="128">
        <v>0</v>
      </c>
      <c r="Q11" s="128">
        <v>0</v>
      </c>
      <c r="R11" s="128">
        <v>0</v>
      </c>
      <c r="S11" s="128">
        <v>0</v>
      </c>
      <c r="T11" s="128">
        <v>0</v>
      </c>
      <c r="U11" s="128">
        <v>0</v>
      </c>
      <c r="V11" s="128">
        <v>0</v>
      </c>
      <c r="W11" s="128">
        <v>0</v>
      </c>
      <c r="X11" s="128">
        <v>0</v>
      </c>
      <c r="Y11" s="128">
        <v>0</v>
      </c>
      <c r="Z11" s="128">
        <v>0</v>
      </c>
      <c r="AA11" s="128">
        <v>0</v>
      </c>
      <c r="AB11" s="128">
        <v>0</v>
      </c>
      <c r="AC11" s="128">
        <v>0</v>
      </c>
      <c r="AD11" s="128">
        <v>0</v>
      </c>
      <c r="AE11" s="128">
        <v>0</v>
      </c>
      <c r="AF11" s="128">
        <v>0</v>
      </c>
      <c r="AG11" s="128">
        <v>0</v>
      </c>
      <c r="AH11" s="128">
        <v>0</v>
      </c>
      <c r="AI11" s="128">
        <v>0</v>
      </c>
      <c r="AJ11" s="128">
        <v>0</v>
      </c>
      <c r="AK11" s="128">
        <v>0</v>
      </c>
      <c r="AL11" s="128">
        <v>0</v>
      </c>
      <c r="AM11" s="128">
        <v>0</v>
      </c>
      <c r="AN11" s="129">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128">
        <v>0</v>
      </c>
      <c r="Q12" s="128">
        <v>0</v>
      </c>
      <c r="R12" s="128">
        <v>0</v>
      </c>
      <c r="S12" s="128">
        <v>0</v>
      </c>
      <c r="T12" s="128">
        <v>0</v>
      </c>
      <c r="U12" s="128">
        <v>0</v>
      </c>
      <c r="V12" s="128">
        <v>0</v>
      </c>
      <c r="W12" s="128">
        <v>0</v>
      </c>
      <c r="X12" s="128">
        <v>0</v>
      </c>
      <c r="Y12" s="128">
        <v>0</v>
      </c>
      <c r="Z12" s="128">
        <v>0</v>
      </c>
      <c r="AA12" s="128">
        <v>0</v>
      </c>
      <c r="AB12" s="128">
        <v>0</v>
      </c>
      <c r="AC12" s="128">
        <v>0</v>
      </c>
      <c r="AD12" s="128">
        <v>0</v>
      </c>
      <c r="AE12" s="128">
        <v>0</v>
      </c>
      <c r="AF12" s="128">
        <v>0</v>
      </c>
      <c r="AG12" s="128">
        <v>0</v>
      </c>
      <c r="AH12" s="128">
        <v>0</v>
      </c>
      <c r="AI12" s="128">
        <v>0</v>
      </c>
      <c r="AJ12" s="128">
        <v>0</v>
      </c>
      <c r="AK12" s="128">
        <v>0</v>
      </c>
      <c r="AL12" s="128">
        <v>0</v>
      </c>
      <c r="AM12" s="128">
        <v>0</v>
      </c>
      <c r="AN12" s="129">
        <v>0</v>
      </c>
    </row>
    <row r="13" spans="1:40" x14ac:dyDescent="0.15">
      <c r="A13" s="42" t="s">
        <v>5</v>
      </c>
      <c r="B13" s="48">
        <f t="shared" si="1"/>
        <v>58031</v>
      </c>
      <c r="C13" s="33">
        <v>0</v>
      </c>
      <c r="D13" s="33">
        <v>58031</v>
      </c>
      <c r="E13" s="33">
        <v>0</v>
      </c>
      <c r="F13" s="33">
        <v>0</v>
      </c>
      <c r="G13" s="33">
        <v>0</v>
      </c>
      <c r="H13" s="33">
        <v>0</v>
      </c>
      <c r="I13" s="33">
        <v>0</v>
      </c>
      <c r="J13" s="33">
        <v>0</v>
      </c>
      <c r="K13" s="33">
        <v>0</v>
      </c>
      <c r="L13" s="32">
        <v>0</v>
      </c>
      <c r="M13" s="33">
        <v>0</v>
      </c>
      <c r="N13" s="33">
        <v>0</v>
      </c>
      <c r="O13" s="33">
        <v>0</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9">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128">
        <v>0</v>
      </c>
      <c r="Q14" s="128">
        <v>0</v>
      </c>
      <c r="R14" s="128">
        <v>0</v>
      </c>
      <c r="S14" s="128">
        <v>0</v>
      </c>
      <c r="T14" s="128">
        <v>0</v>
      </c>
      <c r="U14" s="128">
        <v>0</v>
      </c>
      <c r="V14" s="128">
        <v>0</v>
      </c>
      <c r="W14" s="128">
        <v>0</v>
      </c>
      <c r="X14" s="128">
        <v>0</v>
      </c>
      <c r="Y14" s="128">
        <v>0</v>
      </c>
      <c r="Z14" s="128">
        <v>0</v>
      </c>
      <c r="AA14" s="128">
        <v>0</v>
      </c>
      <c r="AB14" s="128">
        <v>0</v>
      </c>
      <c r="AC14" s="128">
        <v>0</v>
      </c>
      <c r="AD14" s="128">
        <v>0</v>
      </c>
      <c r="AE14" s="128">
        <v>0</v>
      </c>
      <c r="AF14" s="128">
        <v>0</v>
      </c>
      <c r="AG14" s="128">
        <v>0</v>
      </c>
      <c r="AH14" s="128">
        <v>0</v>
      </c>
      <c r="AI14" s="128">
        <v>0</v>
      </c>
      <c r="AJ14" s="128">
        <v>0</v>
      </c>
      <c r="AK14" s="128">
        <v>0</v>
      </c>
      <c r="AL14" s="128">
        <v>0</v>
      </c>
      <c r="AM14" s="128">
        <v>0</v>
      </c>
      <c r="AN14" s="129">
        <v>0</v>
      </c>
    </row>
    <row r="15" spans="1:40" x14ac:dyDescent="0.15">
      <c r="A15" s="42" t="s">
        <v>12</v>
      </c>
      <c r="B15" s="48">
        <f t="shared" si="1"/>
        <v>4340213</v>
      </c>
      <c r="C15" s="33">
        <v>0</v>
      </c>
      <c r="D15" s="33">
        <v>3805830</v>
      </c>
      <c r="E15" s="33">
        <v>0</v>
      </c>
      <c r="F15" s="33">
        <v>0</v>
      </c>
      <c r="G15" s="33">
        <v>0</v>
      </c>
      <c r="H15" s="33">
        <v>0</v>
      </c>
      <c r="I15" s="33">
        <v>0</v>
      </c>
      <c r="J15" s="33">
        <v>0</v>
      </c>
      <c r="K15" s="33">
        <v>0</v>
      </c>
      <c r="L15" s="33">
        <v>0</v>
      </c>
      <c r="M15" s="33">
        <v>0</v>
      </c>
      <c r="N15" s="32">
        <v>0</v>
      </c>
      <c r="O15" s="33">
        <v>0</v>
      </c>
      <c r="P15" s="128">
        <v>0</v>
      </c>
      <c r="Q15" s="128">
        <v>0</v>
      </c>
      <c r="R15" s="128">
        <v>0</v>
      </c>
      <c r="S15" s="128">
        <v>0</v>
      </c>
      <c r="T15" s="128">
        <v>0</v>
      </c>
      <c r="U15" s="128">
        <v>0</v>
      </c>
      <c r="V15" s="128">
        <v>0</v>
      </c>
      <c r="W15" s="128">
        <v>0</v>
      </c>
      <c r="X15" s="128">
        <v>0</v>
      </c>
      <c r="Y15" s="128">
        <v>0</v>
      </c>
      <c r="Z15" s="128">
        <v>0</v>
      </c>
      <c r="AA15" s="128">
        <v>0</v>
      </c>
      <c r="AB15" s="128">
        <v>46268</v>
      </c>
      <c r="AC15" s="128">
        <v>0</v>
      </c>
      <c r="AD15" s="128">
        <v>144710</v>
      </c>
      <c r="AE15" s="128">
        <v>0</v>
      </c>
      <c r="AF15" s="128">
        <v>0</v>
      </c>
      <c r="AG15" s="128">
        <v>5000</v>
      </c>
      <c r="AH15" s="128">
        <v>0</v>
      </c>
      <c r="AI15" s="128">
        <v>0</v>
      </c>
      <c r="AJ15" s="128">
        <v>338405</v>
      </c>
      <c r="AK15" s="128">
        <v>0</v>
      </c>
      <c r="AL15" s="128">
        <v>0</v>
      </c>
      <c r="AM15" s="128">
        <v>0</v>
      </c>
      <c r="AN15" s="129">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128">
        <v>0</v>
      </c>
      <c r="Q16" s="128">
        <v>0</v>
      </c>
      <c r="R16" s="128">
        <v>0</v>
      </c>
      <c r="S16" s="128">
        <v>0</v>
      </c>
      <c r="T16" s="128">
        <v>0</v>
      </c>
      <c r="U16" s="128">
        <v>0</v>
      </c>
      <c r="V16" s="128">
        <v>0</v>
      </c>
      <c r="W16" s="128">
        <v>0</v>
      </c>
      <c r="X16" s="128">
        <v>0</v>
      </c>
      <c r="Y16" s="128">
        <v>0</v>
      </c>
      <c r="Z16" s="128">
        <v>0</v>
      </c>
      <c r="AA16" s="128">
        <v>0</v>
      </c>
      <c r="AB16" s="128">
        <v>0</v>
      </c>
      <c r="AC16" s="128">
        <v>0</v>
      </c>
      <c r="AD16" s="128">
        <v>0</v>
      </c>
      <c r="AE16" s="128">
        <v>0</v>
      </c>
      <c r="AF16" s="128">
        <v>0</v>
      </c>
      <c r="AG16" s="128">
        <v>0</v>
      </c>
      <c r="AH16" s="128">
        <v>0</v>
      </c>
      <c r="AI16" s="128">
        <v>0</v>
      </c>
      <c r="AJ16" s="128">
        <v>0</v>
      </c>
      <c r="AK16" s="128">
        <v>0</v>
      </c>
      <c r="AL16" s="128">
        <v>0</v>
      </c>
      <c r="AM16" s="128">
        <v>0</v>
      </c>
      <c r="AN16" s="129">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130">
        <v>0</v>
      </c>
      <c r="Q17" s="128">
        <v>0</v>
      </c>
      <c r="R17" s="128">
        <v>0</v>
      </c>
      <c r="S17" s="128">
        <v>0</v>
      </c>
      <c r="T17" s="128">
        <v>0</v>
      </c>
      <c r="U17" s="128">
        <v>0</v>
      </c>
      <c r="V17" s="128">
        <v>0</v>
      </c>
      <c r="W17" s="128">
        <v>0</v>
      </c>
      <c r="X17" s="128">
        <v>0</v>
      </c>
      <c r="Y17" s="128">
        <v>0</v>
      </c>
      <c r="Z17" s="128">
        <v>0</v>
      </c>
      <c r="AA17" s="128">
        <v>0</v>
      </c>
      <c r="AB17" s="128">
        <v>0</v>
      </c>
      <c r="AC17" s="128">
        <v>0</v>
      </c>
      <c r="AD17" s="128">
        <v>0</v>
      </c>
      <c r="AE17" s="128">
        <v>0</v>
      </c>
      <c r="AF17" s="128">
        <v>0</v>
      </c>
      <c r="AG17" s="128">
        <v>0</v>
      </c>
      <c r="AH17" s="128">
        <v>0</v>
      </c>
      <c r="AI17" s="128">
        <v>0</v>
      </c>
      <c r="AJ17" s="128">
        <v>0</v>
      </c>
      <c r="AK17" s="128">
        <v>0</v>
      </c>
      <c r="AL17" s="128">
        <v>0</v>
      </c>
      <c r="AM17" s="128">
        <v>0</v>
      </c>
      <c r="AN17" s="129">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128">
        <v>0</v>
      </c>
      <c r="Q18" s="130">
        <v>0</v>
      </c>
      <c r="R18" s="128">
        <v>0</v>
      </c>
      <c r="S18" s="128">
        <v>0</v>
      </c>
      <c r="T18" s="128">
        <v>0</v>
      </c>
      <c r="U18" s="128">
        <v>0</v>
      </c>
      <c r="V18" s="128">
        <v>0</v>
      </c>
      <c r="W18" s="128">
        <v>0</v>
      </c>
      <c r="X18" s="128">
        <v>0</v>
      </c>
      <c r="Y18" s="128">
        <v>0</v>
      </c>
      <c r="Z18" s="128">
        <v>0</v>
      </c>
      <c r="AA18" s="128">
        <v>0</v>
      </c>
      <c r="AB18" s="128">
        <v>0</v>
      </c>
      <c r="AC18" s="128">
        <v>0</v>
      </c>
      <c r="AD18" s="128">
        <v>0</v>
      </c>
      <c r="AE18" s="128">
        <v>0</v>
      </c>
      <c r="AF18" s="128">
        <v>0</v>
      </c>
      <c r="AG18" s="128">
        <v>0</v>
      </c>
      <c r="AH18" s="128">
        <v>0</v>
      </c>
      <c r="AI18" s="128">
        <v>0</v>
      </c>
      <c r="AJ18" s="128">
        <v>0</v>
      </c>
      <c r="AK18" s="128">
        <v>0</v>
      </c>
      <c r="AL18" s="128">
        <v>0</v>
      </c>
      <c r="AM18" s="128">
        <v>0</v>
      </c>
      <c r="AN18" s="129">
        <v>0</v>
      </c>
    </row>
    <row r="19" spans="1:40" x14ac:dyDescent="0.15">
      <c r="A19" s="42" t="s">
        <v>7</v>
      </c>
      <c r="B19" s="48">
        <f t="shared" si="1"/>
        <v>22172</v>
      </c>
      <c r="C19" s="33">
        <v>0</v>
      </c>
      <c r="D19" s="33">
        <v>4789</v>
      </c>
      <c r="E19" s="33">
        <v>0</v>
      </c>
      <c r="F19" s="33">
        <v>0</v>
      </c>
      <c r="G19" s="33">
        <v>0</v>
      </c>
      <c r="H19" s="33">
        <v>0</v>
      </c>
      <c r="I19" s="33">
        <v>0</v>
      </c>
      <c r="J19" s="33">
        <v>0</v>
      </c>
      <c r="K19" s="33">
        <v>0</v>
      </c>
      <c r="L19" s="33">
        <v>0</v>
      </c>
      <c r="M19" s="33">
        <v>0</v>
      </c>
      <c r="N19" s="33">
        <v>17383</v>
      </c>
      <c r="O19" s="33">
        <v>0</v>
      </c>
      <c r="P19" s="128">
        <v>0</v>
      </c>
      <c r="Q19" s="128">
        <v>0</v>
      </c>
      <c r="R19" s="130">
        <v>0</v>
      </c>
      <c r="S19" s="128">
        <v>0</v>
      </c>
      <c r="T19" s="128">
        <v>0</v>
      </c>
      <c r="U19" s="128">
        <v>0</v>
      </c>
      <c r="V19" s="128">
        <v>0</v>
      </c>
      <c r="W19" s="128">
        <v>0</v>
      </c>
      <c r="X19" s="128">
        <v>0</v>
      </c>
      <c r="Y19" s="128">
        <v>0</v>
      </c>
      <c r="Z19" s="128">
        <v>0</v>
      </c>
      <c r="AA19" s="128">
        <v>0</v>
      </c>
      <c r="AB19" s="128">
        <v>0</v>
      </c>
      <c r="AC19" s="128">
        <v>0</v>
      </c>
      <c r="AD19" s="128">
        <v>0</v>
      </c>
      <c r="AE19" s="128">
        <v>0</v>
      </c>
      <c r="AF19" s="128">
        <v>0</v>
      </c>
      <c r="AG19" s="128">
        <v>0</v>
      </c>
      <c r="AH19" s="128">
        <v>0</v>
      </c>
      <c r="AI19" s="128">
        <v>0</v>
      </c>
      <c r="AJ19" s="128">
        <v>0</v>
      </c>
      <c r="AK19" s="128">
        <v>0</v>
      </c>
      <c r="AL19" s="128">
        <v>0</v>
      </c>
      <c r="AM19" s="128">
        <v>0</v>
      </c>
      <c r="AN19" s="129">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128">
        <v>0</v>
      </c>
      <c r="Q20" s="128">
        <v>0</v>
      </c>
      <c r="R20" s="128">
        <v>0</v>
      </c>
      <c r="S20" s="130">
        <v>0</v>
      </c>
      <c r="T20" s="128">
        <v>0</v>
      </c>
      <c r="U20" s="128">
        <v>0</v>
      </c>
      <c r="V20" s="128">
        <v>0</v>
      </c>
      <c r="W20" s="128">
        <v>0</v>
      </c>
      <c r="X20" s="128">
        <v>0</v>
      </c>
      <c r="Y20" s="128">
        <v>0</v>
      </c>
      <c r="Z20" s="128">
        <v>0</v>
      </c>
      <c r="AA20" s="128">
        <v>0</v>
      </c>
      <c r="AB20" s="128">
        <v>0</v>
      </c>
      <c r="AC20" s="128">
        <v>0</v>
      </c>
      <c r="AD20" s="128">
        <v>0</v>
      </c>
      <c r="AE20" s="128">
        <v>0</v>
      </c>
      <c r="AF20" s="128">
        <v>0</v>
      </c>
      <c r="AG20" s="128">
        <v>0</v>
      </c>
      <c r="AH20" s="128">
        <v>0</v>
      </c>
      <c r="AI20" s="128">
        <v>0</v>
      </c>
      <c r="AJ20" s="128">
        <v>0</v>
      </c>
      <c r="AK20" s="128">
        <v>0</v>
      </c>
      <c r="AL20" s="128">
        <v>0</v>
      </c>
      <c r="AM20" s="128">
        <v>0</v>
      </c>
      <c r="AN20" s="129">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128">
        <v>0</v>
      </c>
      <c r="Q21" s="128">
        <v>0</v>
      </c>
      <c r="R21" s="128">
        <v>0</v>
      </c>
      <c r="S21" s="128">
        <v>0</v>
      </c>
      <c r="T21" s="130">
        <v>0</v>
      </c>
      <c r="U21" s="128">
        <v>0</v>
      </c>
      <c r="V21" s="128">
        <v>0</v>
      </c>
      <c r="W21" s="128">
        <v>0</v>
      </c>
      <c r="X21" s="128">
        <v>0</v>
      </c>
      <c r="Y21" s="128">
        <v>0</v>
      </c>
      <c r="Z21" s="128">
        <v>0</v>
      </c>
      <c r="AA21" s="128">
        <v>0</v>
      </c>
      <c r="AB21" s="128">
        <v>0</v>
      </c>
      <c r="AC21" s="128">
        <v>0</v>
      </c>
      <c r="AD21" s="128">
        <v>0</v>
      </c>
      <c r="AE21" s="128">
        <v>0</v>
      </c>
      <c r="AF21" s="128">
        <v>0</v>
      </c>
      <c r="AG21" s="128">
        <v>0</v>
      </c>
      <c r="AH21" s="128">
        <v>0</v>
      </c>
      <c r="AI21" s="128">
        <v>0</v>
      </c>
      <c r="AJ21" s="128">
        <v>0</v>
      </c>
      <c r="AK21" s="128">
        <v>0</v>
      </c>
      <c r="AL21" s="128">
        <v>0</v>
      </c>
      <c r="AM21" s="128">
        <v>0</v>
      </c>
      <c r="AN21" s="129">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128">
        <v>0</v>
      </c>
      <c r="Q22" s="128">
        <v>0</v>
      </c>
      <c r="R22" s="128">
        <v>0</v>
      </c>
      <c r="S22" s="128">
        <v>0</v>
      </c>
      <c r="T22" s="128">
        <v>0</v>
      </c>
      <c r="U22" s="130">
        <v>0</v>
      </c>
      <c r="V22" s="128">
        <v>0</v>
      </c>
      <c r="W22" s="128">
        <v>0</v>
      </c>
      <c r="X22" s="128">
        <v>0</v>
      </c>
      <c r="Y22" s="128">
        <v>0</v>
      </c>
      <c r="Z22" s="128">
        <v>0</v>
      </c>
      <c r="AA22" s="128">
        <v>0</v>
      </c>
      <c r="AB22" s="128">
        <v>0</v>
      </c>
      <c r="AC22" s="128">
        <v>0</v>
      </c>
      <c r="AD22" s="128">
        <v>0</v>
      </c>
      <c r="AE22" s="128">
        <v>0</v>
      </c>
      <c r="AF22" s="128">
        <v>0</v>
      </c>
      <c r="AG22" s="128">
        <v>0</v>
      </c>
      <c r="AH22" s="128">
        <v>0</v>
      </c>
      <c r="AI22" s="128">
        <v>0</v>
      </c>
      <c r="AJ22" s="128">
        <v>0</v>
      </c>
      <c r="AK22" s="128">
        <v>0</v>
      </c>
      <c r="AL22" s="128">
        <v>0</v>
      </c>
      <c r="AM22" s="128">
        <v>0</v>
      </c>
      <c r="AN22" s="129">
        <v>0</v>
      </c>
    </row>
    <row r="23" spans="1:40" x14ac:dyDescent="0.15">
      <c r="A23" s="42" t="s">
        <v>129</v>
      </c>
      <c r="B23" s="48">
        <f t="shared" si="1"/>
        <v>8775611</v>
      </c>
      <c r="C23" s="33">
        <v>0</v>
      </c>
      <c r="D23" s="33">
        <v>8531061</v>
      </c>
      <c r="E23" s="33">
        <v>0</v>
      </c>
      <c r="F23" s="33">
        <v>0</v>
      </c>
      <c r="G23" s="33">
        <v>0</v>
      </c>
      <c r="H23" s="33">
        <v>0</v>
      </c>
      <c r="I23" s="33">
        <v>0</v>
      </c>
      <c r="J23" s="33">
        <v>0</v>
      </c>
      <c r="K23" s="33">
        <v>0</v>
      </c>
      <c r="L23" s="33">
        <v>0</v>
      </c>
      <c r="M23" s="33">
        <v>0</v>
      </c>
      <c r="N23" s="33">
        <v>8000</v>
      </c>
      <c r="O23" s="33">
        <v>0</v>
      </c>
      <c r="P23" s="128">
        <v>0</v>
      </c>
      <c r="Q23" s="128">
        <v>0</v>
      </c>
      <c r="R23" s="128">
        <v>0</v>
      </c>
      <c r="S23" s="128">
        <v>0</v>
      </c>
      <c r="T23" s="128">
        <v>0</v>
      </c>
      <c r="U23" s="128">
        <v>0</v>
      </c>
      <c r="V23" s="130">
        <v>0</v>
      </c>
      <c r="W23" s="128">
        <v>0</v>
      </c>
      <c r="X23" s="128">
        <v>0</v>
      </c>
      <c r="Y23" s="128">
        <v>0</v>
      </c>
      <c r="Z23" s="128">
        <v>0</v>
      </c>
      <c r="AA23" s="128">
        <v>0</v>
      </c>
      <c r="AB23" s="128">
        <v>0</v>
      </c>
      <c r="AC23" s="128">
        <v>54767</v>
      </c>
      <c r="AD23" s="128">
        <v>145722</v>
      </c>
      <c r="AE23" s="128">
        <v>500</v>
      </c>
      <c r="AF23" s="128">
        <v>0</v>
      </c>
      <c r="AG23" s="128">
        <v>0</v>
      </c>
      <c r="AH23" s="128">
        <v>0</v>
      </c>
      <c r="AI23" s="128">
        <v>0</v>
      </c>
      <c r="AJ23" s="128">
        <v>35561</v>
      </c>
      <c r="AK23" s="128">
        <v>0</v>
      </c>
      <c r="AL23" s="128">
        <v>0</v>
      </c>
      <c r="AM23" s="128">
        <v>0</v>
      </c>
      <c r="AN23" s="129">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128">
        <v>0</v>
      </c>
      <c r="Q24" s="128">
        <v>0</v>
      </c>
      <c r="R24" s="128">
        <v>0</v>
      </c>
      <c r="S24" s="128">
        <v>0</v>
      </c>
      <c r="T24" s="128">
        <v>0</v>
      </c>
      <c r="U24" s="128">
        <v>0</v>
      </c>
      <c r="V24" s="128">
        <v>0</v>
      </c>
      <c r="W24" s="130">
        <v>0</v>
      </c>
      <c r="X24" s="128">
        <v>0</v>
      </c>
      <c r="Y24" s="128">
        <v>0</v>
      </c>
      <c r="Z24" s="128">
        <v>0</v>
      </c>
      <c r="AA24" s="128">
        <v>0</v>
      </c>
      <c r="AB24" s="128">
        <v>0</v>
      </c>
      <c r="AC24" s="128">
        <v>0</v>
      </c>
      <c r="AD24" s="128">
        <v>0</v>
      </c>
      <c r="AE24" s="128">
        <v>0</v>
      </c>
      <c r="AF24" s="128">
        <v>0</v>
      </c>
      <c r="AG24" s="128">
        <v>0</v>
      </c>
      <c r="AH24" s="128">
        <v>0</v>
      </c>
      <c r="AI24" s="128">
        <v>0</v>
      </c>
      <c r="AJ24" s="128">
        <v>0</v>
      </c>
      <c r="AK24" s="128">
        <v>0</v>
      </c>
      <c r="AL24" s="128">
        <v>0</v>
      </c>
      <c r="AM24" s="128">
        <v>0</v>
      </c>
      <c r="AN24" s="129">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128">
        <v>0</v>
      </c>
      <c r="Q25" s="128">
        <v>0</v>
      </c>
      <c r="R25" s="128">
        <v>0</v>
      </c>
      <c r="S25" s="128">
        <v>0</v>
      </c>
      <c r="T25" s="128">
        <v>0</v>
      </c>
      <c r="U25" s="128">
        <v>0</v>
      </c>
      <c r="V25" s="128">
        <v>0</v>
      </c>
      <c r="W25" s="128">
        <v>0</v>
      </c>
      <c r="X25" s="130">
        <v>0</v>
      </c>
      <c r="Y25" s="128">
        <v>0</v>
      </c>
      <c r="Z25" s="128">
        <v>0</v>
      </c>
      <c r="AA25" s="128">
        <v>0</v>
      </c>
      <c r="AB25" s="128">
        <v>0</v>
      </c>
      <c r="AC25" s="128">
        <v>0</v>
      </c>
      <c r="AD25" s="128">
        <v>0</v>
      </c>
      <c r="AE25" s="128">
        <v>0</v>
      </c>
      <c r="AF25" s="128">
        <v>0</v>
      </c>
      <c r="AG25" s="128">
        <v>0</v>
      </c>
      <c r="AH25" s="128">
        <v>0</v>
      </c>
      <c r="AI25" s="128">
        <v>0</v>
      </c>
      <c r="AJ25" s="128">
        <v>0</v>
      </c>
      <c r="AK25" s="128">
        <v>0</v>
      </c>
      <c r="AL25" s="128">
        <v>0</v>
      </c>
      <c r="AM25" s="128">
        <v>0</v>
      </c>
      <c r="AN25" s="129">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128">
        <v>0</v>
      </c>
      <c r="Q26" s="128">
        <v>0</v>
      </c>
      <c r="R26" s="128">
        <v>0</v>
      </c>
      <c r="S26" s="128">
        <v>0</v>
      </c>
      <c r="T26" s="128">
        <v>0</v>
      </c>
      <c r="U26" s="128">
        <v>0</v>
      </c>
      <c r="V26" s="128">
        <v>0</v>
      </c>
      <c r="W26" s="128">
        <v>0</v>
      </c>
      <c r="X26" s="128">
        <v>0</v>
      </c>
      <c r="Y26" s="130">
        <v>0</v>
      </c>
      <c r="Z26" s="128">
        <v>0</v>
      </c>
      <c r="AA26" s="128">
        <v>0</v>
      </c>
      <c r="AB26" s="128">
        <v>0</v>
      </c>
      <c r="AC26" s="128">
        <v>0</v>
      </c>
      <c r="AD26" s="128">
        <v>0</v>
      </c>
      <c r="AE26" s="128">
        <v>0</v>
      </c>
      <c r="AF26" s="128">
        <v>0</v>
      </c>
      <c r="AG26" s="128">
        <v>0</v>
      </c>
      <c r="AH26" s="128">
        <v>0</v>
      </c>
      <c r="AI26" s="128">
        <v>0</v>
      </c>
      <c r="AJ26" s="128">
        <v>0</v>
      </c>
      <c r="AK26" s="128">
        <v>0</v>
      </c>
      <c r="AL26" s="128">
        <v>0</v>
      </c>
      <c r="AM26" s="128">
        <v>0</v>
      </c>
      <c r="AN26" s="129">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128">
        <v>0</v>
      </c>
      <c r="Q27" s="128">
        <v>0</v>
      </c>
      <c r="R27" s="128">
        <v>0</v>
      </c>
      <c r="S27" s="128">
        <v>0</v>
      </c>
      <c r="T27" s="128">
        <v>0</v>
      </c>
      <c r="U27" s="128">
        <v>0</v>
      </c>
      <c r="V27" s="128">
        <v>0</v>
      </c>
      <c r="W27" s="128">
        <v>0</v>
      </c>
      <c r="X27" s="128">
        <v>0</v>
      </c>
      <c r="Y27" s="128">
        <v>0</v>
      </c>
      <c r="Z27" s="130">
        <v>0</v>
      </c>
      <c r="AA27" s="128">
        <v>0</v>
      </c>
      <c r="AB27" s="128">
        <v>0</v>
      </c>
      <c r="AC27" s="128">
        <v>0</v>
      </c>
      <c r="AD27" s="128">
        <v>0</v>
      </c>
      <c r="AE27" s="128">
        <v>0</v>
      </c>
      <c r="AF27" s="128">
        <v>0</v>
      </c>
      <c r="AG27" s="128">
        <v>0</v>
      </c>
      <c r="AH27" s="128">
        <v>0</v>
      </c>
      <c r="AI27" s="128">
        <v>0</v>
      </c>
      <c r="AJ27" s="128">
        <v>0</v>
      </c>
      <c r="AK27" s="128">
        <v>0</v>
      </c>
      <c r="AL27" s="128">
        <v>0</v>
      </c>
      <c r="AM27" s="128">
        <v>0</v>
      </c>
      <c r="AN27" s="129">
        <v>0</v>
      </c>
    </row>
    <row r="28" spans="1:40" x14ac:dyDescent="0.15">
      <c r="A28" s="42" t="s">
        <v>189</v>
      </c>
      <c r="B28" s="48">
        <f t="shared" si="1"/>
        <v>0</v>
      </c>
      <c r="C28" s="33">
        <v>0</v>
      </c>
      <c r="D28" s="33">
        <v>0</v>
      </c>
      <c r="E28" s="33">
        <v>0</v>
      </c>
      <c r="F28" s="33">
        <v>0</v>
      </c>
      <c r="G28" s="33">
        <v>0</v>
      </c>
      <c r="H28" s="33">
        <v>0</v>
      </c>
      <c r="I28" s="33">
        <v>0</v>
      </c>
      <c r="J28" s="33">
        <v>0</v>
      </c>
      <c r="K28" s="33">
        <v>0</v>
      </c>
      <c r="L28" s="33">
        <v>0</v>
      </c>
      <c r="M28" s="33">
        <v>0</v>
      </c>
      <c r="N28" s="33">
        <v>0</v>
      </c>
      <c r="O28" s="33">
        <v>0</v>
      </c>
      <c r="P28" s="128">
        <v>0</v>
      </c>
      <c r="Q28" s="128">
        <v>0</v>
      </c>
      <c r="R28" s="128">
        <v>0</v>
      </c>
      <c r="S28" s="128">
        <v>0</v>
      </c>
      <c r="T28" s="128">
        <v>0</v>
      </c>
      <c r="U28" s="128">
        <v>0</v>
      </c>
      <c r="V28" s="128">
        <v>0</v>
      </c>
      <c r="W28" s="128">
        <v>0</v>
      </c>
      <c r="X28" s="128">
        <v>0</v>
      </c>
      <c r="Y28" s="128">
        <v>0</v>
      </c>
      <c r="Z28" s="128">
        <v>0</v>
      </c>
      <c r="AA28" s="130">
        <v>0</v>
      </c>
      <c r="AB28" s="128">
        <v>0</v>
      </c>
      <c r="AC28" s="128">
        <v>0</v>
      </c>
      <c r="AD28" s="128">
        <v>0</v>
      </c>
      <c r="AE28" s="128">
        <v>0</v>
      </c>
      <c r="AF28" s="128">
        <v>0</v>
      </c>
      <c r="AG28" s="128">
        <v>0</v>
      </c>
      <c r="AH28" s="128">
        <v>0</v>
      </c>
      <c r="AI28" s="128">
        <v>0</v>
      </c>
      <c r="AJ28" s="128">
        <v>0</v>
      </c>
      <c r="AK28" s="128">
        <v>0</v>
      </c>
      <c r="AL28" s="128">
        <v>0</v>
      </c>
      <c r="AM28" s="128">
        <v>0</v>
      </c>
      <c r="AN28" s="129">
        <v>0</v>
      </c>
    </row>
    <row r="29" spans="1:40" x14ac:dyDescent="0.15">
      <c r="A29" s="42" t="s">
        <v>2</v>
      </c>
      <c r="B29" s="48">
        <f t="shared" si="1"/>
        <v>22316</v>
      </c>
      <c r="C29" s="33">
        <v>0</v>
      </c>
      <c r="D29" s="33">
        <v>22316</v>
      </c>
      <c r="E29" s="33">
        <v>0</v>
      </c>
      <c r="F29" s="33">
        <v>0</v>
      </c>
      <c r="G29" s="33">
        <v>0</v>
      </c>
      <c r="H29" s="33">
        <v>0</v>
      </c>
      <c r="I29" s="33">
        <v>0</v>
      </c>
      <c r="J29" s="33">
        <v>0</v>
      </c>
      <c r="K29" s="33">
        <v>0</v>
      </c>
      <c r="L29" s="33">
        <v>0</v>
      </c>
      <c r="M29" s="33">
        <v>0</v>
      </c>
      <c r="N29" s="33">
        <v>0</v>
      </c>
      <c r="O29" s="33">
        <v>0</v>
      </c>
      <c r="P29" s="128">
        <v>0</v>
      </c>
      <c r="Q29" s="128">
        <v>0</v>
      </c>
      <c r="R29" s="128">
        <v>0</v>
      </c>
      <c r="S29" s="128">
        <v>0</v>
      </c>
      <c r="T29" s="128">
        <v>0</v>
      </c>
      <c r="U29" s="128">
        <v>0</v>
      </c>
      <c r="V29" s="128">
        <v>0</v>
      </c>
      <c r="W29" s="128">
        <v>0</v>
      </c>
      <c r="X29" s="128">
        <v>0</v>
      </c>
      <c r="Y29" s="128">
        <v>0</v>
      </c>
      <c r="Z29" s="128">
        <v>0</v>
      </c>
      <c r="AA29" s="128">
        <v>0</v>
      </c>
      <c r="AB29" s="130">
        <v>0</v>
      </c>
      <c r="AC29" s="128">
        <v>0</v>
      </c>
      <c r="AD29" s="128">
        <v>0</v>
      </c>
      <c r="AE29" s="128">
        <v>0</v>
      </c>
      <c r="AF29" s="128">
        <v>0</v>
      </c>
      <c r="AG29" s="128">
        <v>0</v>
      </c>
      <c r="AH29" s="128">
        <v>0</v>
      </c>
      <c r="AI29" s="128">
        <v>0</v>
      </c>
      <c r="AJ29" s="128">
        <v>0</v>
      </c>
      <c r="AK29" s="128">
        <v>0</v>
      </c>
      <c r="AL29" s="128">
        <v>0</v>
      </c>
      <c r="AM29" s="128">
        <v>0</v>
      </c>
      <c r="AN29" s="129">
        <v>0</v>
      </c>
    </row>
    <row r="30" spans="1:40" x14ac:dyDescent="0.15">
      <c r="A30" s="42" t="s">
        <v>4</v>
      </c>
      <c r="B30" s="48">
        <f t="shared" si="1"/>
        <v>3056050</v>
      </c>
      <c r="C30" s="33">
        <v>0</v>
      </c>
      <c r="D30" s="33">
        <v>2465927</v>
      </c>
      <c r="E30" s="33">
        <v>0</v>
      </c>
      <c r="F30" s="33">
        <v>0</v>
      </c>
      <c r="G30" s="33">
        <v>0</v>
      </c>
      <c r="H30" s="33">
        <v>0</v>
      </c>
      <c r="I30" s="33">
        <v>0</v>
      </c>
      <c r="J30" s="33">
        <v>0</v>
      </c>
      <c r="K30" s="33">
        <v>0</v>
      </c>
      <c r="L30" s="33">
        <v>584294</v>
      </c>
      <c r="M30" s="33">
        <v>0</v>
      </c>
      <c r="N30" s="33">
        <v>0</v>
      </c>
      <c r="O30" s="33">
        <v>0</v>
      </c>
      <c r="P30" s="128">
        <v>0</v>
      </c>
      <c r="Q30" s="128">
        <v>0</v>
      </c>
      <c r="R30" s="128">
        <v>0</v>
      </c>
      <c r="S30" s="128">
        <v>0</v>
      </c>
      <c r="T30" s="128">
        <v>0</v>
      </c>
      <c r="U30" s="128">
        <v>0</v>
      </c>
      <c r="V30" s="128">
        <v>0</v>
      </c>
      <c r="W30" s="128">
        <v>0</v>
      </c>
      <c r="X30" s="128">
        <v>0</v>
      </c>
      <c r="Y30" s="128">
        <v>0</v>
      </c>
      <c r="Z30" s="128">
        <v>0</v>
      </c>
      <c r="AA30" s="128">
        <v>0</v>
      </c>
      <c r="AB30" s="128">
        <v>0</v>
      </c>
      <c r="AC30" s="130">
        <v>0</v>
      </c>
      <c r="AD30" s="128">
        <v>0</v>
      </c>
      <c r="AE30" s="128">
        <v>0</v>
      </c>
      <c r="AF30" s="128">
        <v>0</v>
      </c>
      <c r="AG30" s="128">
        <v>0</v>
      </c>
      <c r="AH30" s="128">
        <v>0</v>
      </c>
      <c r="AI30" s="128">
        <v>5829</v>
      </c>
      <c r="AJ30" s="128">
        <v>0</v>
      </c>
      <c r="AK30" s="128">
        <v>0</v>
      </c>
      <c r="AL30" s="128">
        <v>0</v>
      </c>
      <c r="AM30" s="128">
        <v>0</v>
      </c>
      <c r="AN30" s="129">
        <v>0</v>
      </c>
    </row>
    <row r="31" spans="1:40" x14ac:dyDescent="0.15">
      <c r="A31" s="28" t="s">
        <v>9</v>
      </c>
      <c r="B31" s="48">
        <f t="shared" si="1"/>
        <v>37131343</v>
      </c>
      <c r="C31" s="33">
        <v>0</v>
      </c>
      <c r="D31" s="33">
        <v>5775293</v>
      </c>
      <c r="E31" s="33">
        <v>0</v>
      </c>
      <c r="F31" s="33">
        <v>0</v>
      </c>
      <c r="G31" s="33">
        <v>0</v>
      </c>
      <c r="H31" s="33">
        <v>0</v>
      </c>
      <c r="I31" s="33">
        <v>0</v>
      </c>
      <c r="J31" s="33">
        <v>0</v>
      </c>
      <c r="K31" s="33">
        <v>0</v>
      </c>
      <c r="L31" s="33">
        <v>0</v>
      </c>
      <c r="M31" s="33">
        <v>0</v>
      </c>
      <c r="N31" s="33">
        <v>1565439</v>
      </c>
      <c r="O31" s="33">
        <v>0</v>
      </c>
      <c r="P31" s="128">
        <v>0</v>
      </c>
      <c r="Q31" s="128">
        <v>0</v>
      </c>
      <c r="R31" s="128">
        <v>0</v>
      </c>
      <c r="S31" s="128">
        <v>0</v>
      </c>
      <c r="T31" s="128">
        <v>0</v>
      </c>
      <c r="U31" s="128">
        <v>0</v>
      </c>
      <c r="V31" s="128">
        <v>399453</v>
      </c>
      <c r="W31" s="128">
        <v>0</v>
      </c>
      <c r="X31" s="128">
        <v>0</v>
      </c>
      <c r="Y31" s="128">
        <v>0</v>
      </c>
      <c r="Z31" s="128">
        <v>0</v>
      </c>
      <c r="AA31" s="128">
        <v>0</v>
      </c>
      <c r="AB31" s="128">
        <v>0</v>
      </c>
      <c r="AC31" s="128">
        <v>0</v>
      </c>
      <c r="AD31" s="130">
        <v>25882305</v>
      </c>
      <c r="AE31" s="128">
        <v>523516</v>
      </c>
      <c r="AF31" s="128">
        <v>0</v>
      </c>
      <c r="AG31" s="128">
        <v>0</v>
      </c>
      <c r="AH31" s="128">
        <v>0</v>
      </c>
      <c r="AI31" s="128">
        <v>0</v>
      </c>
      <c r="AJ31" s="128">
        <v>2985337</v>
      </c>
      <c r="AK31" s="128">
        <v>0</v>
      </c>
      <c r="AL31" s="128">
        <v>0</v>
      </c>
      <c r="AM31" s="128">
        <v>0</v>
      </c>
      <c r="AN31" s="129">
        <v>0</v>
      </c>
    </row>
    <row r="32" spans="1:40" x14ac:dyDescent="0.15">
      <c r="A32" s="28" t="s">
        <v>26</v>
      </c>
      <c r="B32" s="48">
        <f t="shared" si="1"/>
        <v>2470805</v>
      </c>
      <c r="C32" s="33">
        <v>0</v>
      </c>
      <c r="D32" s="33">
        <v>975901</v>
      </c>
      <c r="E32" s="33">
        <v>0</v>
      </c>
      <c r="F32" s="33">
        <v>0</v>
      </c>
      <c r="G32" s="33">
        <v>0</v>
      </c>
      <c r="H32" s="33">
        <v>0</v>
      </c>
      <c r="I32" s="33">
        <v>0</v>
      </c>
      <c r="J32" s="33">
        <v>0</v>
      </c>
      <c r="K32" s="33">
        <v>0</v>
      </c>
      <c r="L32" s="33">
        <v>0</v>
      </c>
      <c r="M32" s="33">
        <v>0</v>
      </c>
      <c r="N32" s="33">
        <v>0</v>
      </c>
      <c r="O32" s="33">
        <v>0</v>
      </c>
      <c r="P32" s="128">
        <v>0</v>
      </c>
      <c r="Q32" s="128">
        <v>0</v>
      </c>
      <c r="R32" s="128">
        <v>0</v>
      </c>
      <c r="S32" s="128">
        <v>0</v>
      </c>
      <c r="T32" s="128">
        <v>0</v>
      </c>
      <c r="U32" s="128">
        <v>0</v>
      </c>
      <c r="V32" s="128">
        <v>8000</v>
      </c>
      <c r="W32" s="128">
        <v>0</v>
      </c>
      <c r="X32" s="128">
        <v>0</v>
      </c>
      <c r="Y32" s="128">
        <v>0</v>
      </c>
      <c r="Z32" s="128">
        <v>0</v>
      </c>
      <c r="AA32" s="128">
        <v>0</v>
      </c>
      <c r="AB32" s="128">
        <v>0</v>
      </c>
      <c r="AC32" s="128">
        <v>63920</v>
      </c>
      <c r="AD32" s="128">
        <v>759157</v>
      </c>
      <c r="AE32" s="130">
        <v>0</v>
      </c>
      <c r="AF32" s="128">
        <v>0</v>
      </c>
      <c r="AG32" s="128">
        <v>0</v>
      </c>
      <c r="AH32" s="128">
        <v>0</v>
      </c>
      <c r="AI32" s="128">
        <v>0</v>
      </c>
      <c r="AJ32" s="128">
        <v>663827</v>
      </c>
      <c r="AK32" s="128">
        <v>0</v>
      </c>
      <c r="AL32" s="128">
        <v>0</v>
      </c>
      <c r="AM32" s="128">
        <v>0</v>
      </c>
      <c r="AN32" s="129">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128">
        <v>0</v>
      </c>
      <c r="Q33" s="128">
        <v>0</v>
      </c>
      <c r="R33" s="128">
        <v>0</v>
      </c>
      <c r="S33" s="128">
        <v>0</v>
      </c>
      <c r="T33" s="128">
        <v>0</v>
      </c>
      <c r="U33" s="128">
        <v>0</v>
      </c>
      <c r="V33" s="128">
        <v>0</v>
      </c>
      <c r="W33" s="128">
        <v>0</v>
      </c>
      <c r="X33" s="128">
        <v>0</v>
      </c>
      <c r="Y33" s="128">
        <v>0</v>
      </c>
      <c r="Z33" s="128">
        <v>0</v>
      </c>
      <c r="AA33" s="128">
        <v>0</v>
      </c>
      <c r="AB33" s="128">
        <v>0</v>
      </c>
      <c r="AC33" s="128">
        <v>0</v>
      </c>
      <c r="AD33" s="128">
        <v>0</v>
      </c>
      <c r="AE33" s="128">
        <v>0</v>
      </c>
      <c r="AF33" s="130">
        <v>0</v>
      </c>
      <c r="AG33" s="128">
        <v>0</v>
      </c>
      <c r="AH33" s="128">
        <v>0</v>
      </c>
      <c r="AI33" s="128">
        <v>0</v>
      </c>
      <c r="AJ33" s="128">
        <v>0</v>
      </c>
      <c r="AK33" s="128">
        <v>0</v>
      </c>
      <c r="AL33" s="128">
        <v>0</v>
      </c>
      <c r="AM33" s="128">
        <v>0</v>
      </c>
      <c r="AN33" s="129">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128">
        <v>0</v>
      </c>
      <c r="Q34" s="128">
        <v>0</v>
      </c>
      <c r="R34" s="128">
        <v>0</v>
      </c>
      <c r="S34" s="128">
        <v>0</v>
      </c>
      <c r="T34" s="128">
        <v>0</v>
      </c>
      <c r="U34" s="128">
        <v>0</v>
      </c>
      <c r="V34" s="128">
        <v>0</v>
      </c>
      <c r="W34" s="128">
        <v>0</v>
      </c>
      <c r="X34" s="128">
        <v>0</v>
      </c>
      <c r="Y34" s="128">
        <v>0</v>
      </c>
      <c r="Z34" s="128">
        <v>0</v>
      </c>
      <c r="AA34" s="128">
        <v>0</v>
      </c>
      <c r="AB34" s="128">
        <v>0</v>
      </c>
      <c r="AC34" s="128">
        <v>0</v>
      </c>
      <c r="AD34" s="128">
        <v>0</v>
      </c>
      <c r="AE34" s="128">
        <v>0</v>
      </c>
      <c r="AF34" s="128">
        <v>0</v>
      </c>
      <c r="AG34" s="130">
        <v>0</v>
      </c>
      <c r="AH34" s="128">
        <v>0</v>
      </c>
      <c r="AI34" s="128">
        <v>0</v>
      </c>
      <c r="AJ34" s="128">
        <v>0</v>
      </c>
      <c r="AK34" s="128">
        <v>0</v>
      </c>
      <c r="AL34" s="128">
        <v>0</v>
      </c>
      <c r="AM34" s="128">
        <v>0</v>
      </c>
      <c r="AN34" s="129">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30">
        <v>0</v>
      </c>
      <c r="AI35" s="128">
        <v>0</v>
      </c>
      <c r="AJ35" s="128">
        <v>0</v>
      </c>
      <c r="AK35" s="128">
        <v>0</v>
      </c>
      <c r="AL35" s="128">
        <v>0</v>
      </c>
      <c r="AM35" s="128">
        <v>0</v>
      </c>
      <c r="AN35" s="129">
        <v>0</v>
      </c>
    </row>
    <row r="36" spans="1:40" x14ac:dyDescent="0.15">
      <c r="A36" s="28" t="s">
        <v>27</v>
      </c>
      <c r="B36" s="48">
        <f t="shared" si="1"/>
        <v>207670</v>
      </c>
      <c r="C36" s="33">
        <v>0</v>
      </c>
      <c r="D36" s="33">
        <v>121637</v>
      </c>
      <c r="E36" s="33">
        <v>0</v>
      </c>
      <c r="F36" s="33">
        <v>0</v>
      </c>
      <c r="G36" s="33">
        <v>0</v>
      </c>
      <c r="H36" s="33">
        <v>0</v>
      </c>
      <c r="I36" s="33">
        <v>0</v>
      </c>
      <c r="J36" s="33">
        <v>0</v>
      </c>
      <c r="K36" s="33">
        <v>0</v>
      </c>
      <c r="L36" s="33">
        <v>0</v>
      </c>
      <c r="M36" s="33">
        <v>0</v>
      </c>
      <c r="N36" s="33">
        <v>0</v>
      </c>
      <c r="O36" s="33">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28">
        <v>0</v>
      </c>
      <c r="AG36" s="128">
        <v>0</v>
      </c>
      <c r="AH36" s="128">
        <v>0</v>
      </c>
      <c r="AI36" s="130">
        <v>0</v>
      </c>
      <c r="AJ36" s="128">
        <v>86033</v>
      </c>
      <c r="AK36" s="128">
        <v>0</v>
      </c>
      <c r="AL36" s="128">
        <v>0</v>
      </c>
      <c r="AM36" s="128">
        <v>0</v>
      </c>
      <c r="AN36" s="129">
        <v>0</v>
      </c>
    </row>
    <row r="37" spans="1:40" x14ac:dyDescent="0.15">
      <c r="A37" s="28" t="s">
        <v>32</v>
      </c>
      <c r="B37" s="48">
        <f t="shared" si="1"/>
        <v>10956989</v>
      </c>
      <c r="C37" s="33">
        <v>0</v>
      </c>
      <c r="D37" s="33">
        <v>8469849</v>
      </c>
      <c r="E37" s="33">
        <v>9171</v>
      </c>
      <c r="F37" s="33">
        <v>0</v>
      </c>
      <c r="G37" s="33">
        <v>0</v>
      </c>
      <c r="H37" s="33">
        <v>0</v>
      </c>
      <c r="I37" s="33">
        <v>0</v>
      </c>
      <c r="J37" s="33">
        <v>0</v>
      </c>
      <c r="K37" s="33">
        <v>0</v>
      </c>
      <c r="L37" s="33">
        <v>0</v>
      </c>
      <c r="M37" s="33">
        <v>0</v>
      </c>
      <c r="N37" s="33">
        <v>784560</v>
      </c>
      <c r="O37" s="33">
        <v>0</v>
      </c>
      <c r="P37" s="128">
        <v>0</v>
      </c>
      <c r="Q37" s="128">
        <v>0</v>
      </c>
      <c r="R37" s="128">
        <v>0</v>
      </c>
      <c r="S37" s="128">
        <v>0</v>
      </c>
      <c r="T37" s="128">
        <v>0</v>
      </c>
      <c r="U37" s="128">
        <v>17069</v>
      </c>
      <c r="V37" s="128">
        <v>1000</v>
      </c>
      <c r="W37" s="128">
        <v>0</v>
      </c>
      <c r="X37" s="128">
        <v>0</v>
      </c>
      <c r="Y37" s="128">
        <v>0</v>
      </c>
      <c r="Z37" s="128">
        <v>0</v>
      </c>
      <c r="AA37" s="128">
        <v>0</v>
      </c>
      <c r="AB37" s="128">
        <v>10623</v>
      </c>
      <c r="AC37" s="128">
        <v>1035578</v>
      </c>
      <c r="AD37" s="128">
        <v>491479</v>
      </c>
      <c r="AE37" s="128">
        <v>89010</v>
      </c>
      <c r="AF37" s="128">
        <v>0</v>
      </c>
      <c r="AG37" s="128">
        <v>17000</v>
      </c>
      <c r="AH37" s="128">
        <v>0</v>
      </c>
      <c r="AI37" s="128">
        <v>31650</v>
      </c>
      <c r="AJ37" s="130">
        <v>0</v>
      </c>
      <c r="AK37" s="128">
        <v>0</v>
      </c>
      <c r="AL37" s="128">
        <v>0</v>
      </c>
      <c r="AM37" s="128">
        <v>0</v>
      </c>
      <c r="AN37" s="129">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30">
        <v>0</v>
      </c>
      <c r="AL38" s="128">
        <v>0</v>
      </c>
      <c r="AM38" s="128">
        <v>0</v>
      </c>
      <c r="AN38" s="129">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30">
        <v>0</v>
      </c>
      <c r="AM39" s="128">
        <v>0</v>
      </c>
      <c r="AN39" s="129">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30">
        <v>0</v>
      </c>
      <c r="AN40" s="129">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2">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00000000-0004-0000-0B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42"/>
  <sheetViews>
    <sheetView zoomScale="80" zoomScaleNormal="80" workbookViewId="0">
      <selection activeCell="J11" sqref="J11"/>
    </sheetView>
  </sheetViews>
  <sheetFormatPr defaultColWidth="9" defaultRowHeight="15" x14ac:dyDescent="0.15"/>
  <cols>
    <col min="1" max="1" width="16.625" style="151" customWidth="1"/>
    <col min="2" max="2" width="14.125" style="1" customWidth="1"/>
    <col min="3" max="3" width="10.625" style="4" hidden="1" customWidth="1"/>
    <col min="4" max="4" width="12.375" style="4" customWidth="1"/>
    <col min="5" max="20" width="10.625" style="4" customWidth="1"/>
    <col min="21" max="21" width="10.625" style="7" customWidth="1"/>
    <col min="22" max="27" width="10.625" style="4" customWidth="1"/>
    <col min="28" max="28" width="11.125" style="4" customWidth="1"/>
    <col min="29" max="29" width="10.625" style="4" customWidth="1"/>
    <col min="30" max="30" width="11.375" style="4" customWidth="1"/>
    <col min="31" max="32" width="10.625" style="4" customWidth="1"/>
    <col min="33" max="34" width="10.625" style="2" customWidth="1"/>
    <col min="35" max="40" width="10.625" style="4" customWidth="1"/>
    <col min="41" max="16384" width="9" style="2"/>
  </cols>
  <sheetData>
    <row r="1" spans="1:40" ht="29.25" customHeight="1" x14ac:dyDescent="0.15">
      <c r="A1" s="67" t="s">
        <v>145</v>
      </c>
      <c r="B1" s="65" t="s">
        <v>224</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33" customHeight="1" x14ac:dyDescent="0.15">
      <c r="A3" s="53" t="s">
        <v>35</v>
      </c>
      <c r="B3" s="66" t="s">
        <v>134</v>
      </c>
      <c r="C3" s="35">
        <f t="shared" ref="C3:AN3" si="0">SUM(C4:C41)</f>
        <v>0</v>
      </c>
      <c r="D3" s="36">
        <f t="shared" si="0"/>
        <v>24973587</v>
      </c>
      <c r="E3" s="36">
        <f t="shared" si="0"/>
        <v>1967669</v>
      </c>
      <c r="F3" s="36">
        <f t="shared" si="0"/>
        <v>9153</v>
      </c>
      <c r="G3" s="36">
        <f t="shared" si="0"/>
        <v>0</v>
      </c>
      <c r="H3" s="36">
        <f t="shared" si="0"/>
        <v>0</v>
      </c>
      <c r="I3" s="36">
        <f t="shared" si="0"/>
        <v>0</v>
      </c>
      <c r="J3" s="36">
        <f t="shared" si="0"/>
        <v>3381133</v>
      </c>
      <c r="K3" s="36">
        <f t="shared" si="0"/>
        <v>0</v>
      </c>
      <c r="L3" s="36">
        <f t="shared" si="0"/>
        <v>631944</v>
      </c>
      <c r="M3" s="36">
        <f t="shared" si="0"/>
        <v>533738</v>
      </c>
      <c r="N3" s="36">
        <f t="shared" si="0"/>
        <v>12538235</v>
      </c>
      <c r="O3" s="36">
        <f t="shared" si="0"/>
        <v>0</v>
      </c>
      <c r="P3" s="36">
        <f>SUM(P4:P41)</f>
        <v>0</v>
      </c>
      <c r="Q3" s="36">
        <f t="shared" si="0"/>
        <v>400576</v>
      </c>
      <c r="R3" s="36">
        <f t="shared" si="0"/>
        <v>622614</v>
      </c>
      <c r="S3" s="36">
        <f t="shared" si="0"/>
        <v>0</v>
      </c>
      <c r="T3" s="36">
        <f t="shared" si="0"/>
        <v>0</v>
      </c>
      <c r="U3" s="36">
        <f t="shared" si="0"/>
        <v>58512</v>
      </c>
      <c r="V3" s="36">
        <f t="shared" si="0"/>
        <v>13790047</v>
      </c>
      <c r="W3" s="36">
        <f t="shared" si="0"/>
        <v>0</v>
      </c>
      <c r="X3" s="36">
        <f t="shared" si="0"/>
        <v>0</v>
      </c>
      <c r="Y3" s="36">
        <f t="shared" si="0"/>
        <v>0</v>
      </c>
      <c r="Z3" s="36">
        <f t="shared" si="0"/>
        <v>0</v>
      </c>
      <c r="AA3" s="36">
        <f t="shared" si="0"/>
        <v>0</v>
      </c>
      <c r="AB3" s="36">
        <f t="shared" si="0"/>
        <v>878997</v>
      </c>
      <c r="AC3" s="36">
        <f t="shared" si="0"/>
        <v>6386227</v>
      </c>
      <c r="AD3" s="36">
        <f t="shared" si="0"/>
        <v>2950043</v>
      </c>
      <c r="AE3" s="36">
        <f t="shared" si="0"/>
        <v>9609556</v>
      </c>
      <c r="AF3" s="36">
        <f t="shared" si="0"/>
        <v>0</v>
      </c>
      <c r="AG3" s="36">
        <f t="shared" si="0"/>
        <v>53463</v>
      </c>
      <c r="AH3" s="36">
        <f t="shared" si="0"/>
        <v>15000</v>
      </c>
      <c r="AI3" s="36">
        <f t="shared" si="0"/>
        <v>7408117</v>
      </c>
      <c r="AJ3" s="36">
        <f t="shared" si="0"/>
        <v>17834868</v>
      </c>
      <c r="AK3" s="36">
        <f t="shared" si="0"/>
        <v>0</v>
      </c>
      <c r="AL3" s="36">
        <f t="shared" si="0"/>
        <v>179652</v>
      </c>
      <c r="AM3" s="36">
        <f t="shared" si="0"/>
        <v>0</v>
      </c>
      <c r="AN3" s="37">
        <f t="shared" si="0"/>
        <v>0</v>
      </c>
    </row>
    <row r="4" spans="1:40" x14ac:dyDescent="0.15">
      <c r="A4" s="38" t="s">
        <v>127</v>
      </c>
      <c r="B4" s="47">
        <f t="shared" ref="B4:B41" si="1">SUM(C4:AN4)</f>
        <v>48052418</v>
      </c>
      <c r="C4" s="32">
        <v>0</v>
      </c>
      <c r="D4" s="34">
        <v>515</v>
      </c>
      <c r="E4" s="34">
        <v>1957985</v>
      </c>
      <c r="F4" s="34">
        <v>9153</v>
      </c>
      <c r="G4" s="34">
        <v>0</v>
      </c>
      <c r="H4" s="34">
        <v>0</v>
      </c>
      <c r="I4" s="34">
        <v>0</v>
      </c>
      <c r="J4" s="34">
        <v>3380834</v>
      </c>
      <c r="K4" s="34">
        <v>0</v>
      </c>
      <c r="L4" s="34">
        <v>332194</v>
      </c>
      <c r="M4" s="34">
        <v>320</v>
      </c>
      <c r="N4" s="34">
        <v>8521127</v>
      </c>
      <c r="O4" s="4">
        <v>0</v>
      </c>
      <c r="P4" s="126">
        <v>0</v>
      </c>
      <c r="Q4" s="126">
        <v>400576</v>
      </c>
      <c r="R4" s="126">
        <v>527614</v>
      </c>
      <c r="S4" s="126">
        <v>0</v>
      </c>
      <c r="T4" s="126">
        <v>0</v>
      </c>
      <c r="U4" s="126">
        <v>26293</v>
      </c>
      <c r="V4" s="126">
        <v>9931139</v>
      </c>
      <c r="W4" s="126">
        <v>0</v>
      </c>
      <c r="X4" s="126">
        <v>0</v>
      </c>
      <c r="Y4" s="126">
        <v>0</v>
      </c>
      <c r="Z4" s="126">
        <v>0</v>
      </c>
      <c r="AA4" s="126">
        <v>0</v>
      </c>
      <c r="AB4" s="126">
        <v>534043</v>
      </c>
      <c r="AC4" s="126">
        <v>3328449</v>
      </c>
      <c r="AD4" s="126">
        <v>1116458</v>
      </c>
      <c r="AE4" s="126">
        <v>3426094</v>
      </c>
      <c r="AF4" s="126">
        <v>0</v>
      </c>
      <c r="AG4" s="126">
        <v>0</v>
      </c>
      <c r="AH4" s="126">
        <v>0</v>
      </c>
      <c r="AI4" s="126">
        <v>7056261</v>
      </c>
      <c r="AJ4" s="126">
        <v>7323711</v>
      </c>
      <c r="AK4" s="126">
        <v>0</v>
      </c>
      <c r="AL4" s="126">
        <v>179652</v>
      </c>
      <c r="AM4" s="126">
        <v>0</v>
      </c>
      <c r="AN4" s="127">
        <v>0</v>
      </c>
    </row>
    <row r="5" spans="1:40" s="1" customFormat="1" x14ac:dyDescent="0.15">
      <c r="A5" s="40" t="s">
        <v>126</v>
      </c>
      <c r="B5" s="48">
        <f t="shared" si="1"/>
        <v>7043002</v>
      </c>
      <c r="C5" s="34">
        <v>0</v>
      </c>
      <c r="D5" s="32">
        <v>0</v>
      </c>
      <c r="E5" s="33">
        <v>0</v>
      </c>
      <c r="F5" s="33">
        <v>0</v>
      </c>
      <c r="G5" s="33">
        <v>0</v>
      </c>
      <c r="H5" s="33">
        <v>0</v>
      </c>
      <c r="I5" s="33">
        <v>0</v>
      </c>
      <c r="J5" s="33">
        <v>299</v>
      </c>
      <c r="K5" s="33">
        <v>0</v>
      </c>
      <c r="L5" s="33">
        <v>111721</v>
      </c>
      <c r="M5" s="33">
        <v>111895</v>
      </c>
      <c r="N5" s="33">
        <v>386230</v>
      </c>
      <c r="O5" s="33">
        <v>0</v>
      </c>
      <c r="P5" s="128">
        <v>0</v>
      </c>
      <c r="Q5" s="128">
        <v>0</v>
      </c>
      <c r="R5" s="128">
        <v>95000</v>
      </c>
      <c r="S5" s="128">
        <v>0</v>
      </c>
      <c r="T5" s="128">
        <v>0</v>
      </c>
      <c r="U5" s="128">
        <v>0</v>
      </c>
      <c r="V5" s="128">
        <v>296710</v>
      </c>
      <c r="W5" s="128">
        <v>0</v>
      </c>
      <c r="X5" s="128">
        <v>0</v>
      </c>
      <c r="Y5" s="128">
        <v>0</v>
      </c>
      <c r="Z5" s="128">
        <v>0</v>
      </c>
      <c r="AA5" s="128">
        <v>0</v>
      </c>
      <c r="AB5" s="128">
        <v>136345</v>
      </c>
      <c r="AC5" s="128">
        <v>101145</v>
      </c>
      <c r="AD5" s="128">
        <v>700153</v>
      </c>
      <c r="AE5" s="128">
        <v>1092080</v>
      </c>
      <c r="AF5" s="128">
        <v>0</v>
      </c>
      <c r="AG5" s="128">
        <v>53463</v>
      </c>
      <c r="AH5" s="128">
        <v>0</v>
      </c>
      <c r="AI5" s="128">
        <v>261018</v>
      </c>
      <c r="AJ5" s="128">
        <v>3696943</v>
      </c>
      <c r="AK5" s="128">
        <v>0</v>
      </c>
      <c r="AL5" s="128">
        <v>0</v>
      </c>
      <c r="AM5" s="128">
        <v>0</v>
      </c>
      <c r="AN5" s="129">
        <v>0</v>
      </c>
    </row>
    <row r="6" spans="1:40" x14ac:dyDescent="0.15">
      <c r="A6" s="42" t="s">
        <v>10</v>
      </c>
      <c r="B6" s="48">
        <f t="shared" si="1"/>
        <v>1860531</v>
      </c>
      <c r="C6" s="33">
        <v>0</v>
      </c>
      <c r="D6" s="33">
        <v>531</v>
      </c>
      <c r="E6" s="32">
        <v>0</v>
      </c>
      <c r="F6" s="33">
        <v>0</v>
      </c>
      <c r="G6" s="33">
        <v>0</v>
      </c>
      <c r="H6" s="33">
        <v>0</v>
      </c>
      <c r="I6" s="33">
        <v>0</v>
      </c>
      <c r="J6" s="33">
        <v>0</v>
      </c>
      <c r="K6" s="33">
        <v>0</v>
      </c>
      <c r="L6" s="33">
        <v>0</v>
      </c>
      <c r="M6" s="33">
        <v>0</v>
      </c>
      <c r="N6" s="33">
        <v>0</v>
      </c>
      <c r="O6" s="33">
        <v>0</v>
      </c>
      <c r="P6" s="128">
        <v>0</v>
      </c>
      <c r="Q6" s="128">
        <v>0</v>
      </c>
      <c r="R6" s="128">
        <v>0</v>
      </c>
      <c r="S6" s="128">
        <v>0</v>
      </c>
      <c r="T6" s="128">
        <v>0</v>
      </c>
      <c r="U6" s="128">
        <v>0</v>
      </c>
      <c r="V6" s="128">
        <v>0</v>
      </c>
      <c r="W6" s="128">
        <v>0</v>
      </c>
      <c r="X6" s="128">
        <v>0</v>
      </c>
      <c r="Y6" s="128">
        <v>0</v>
      </c>
      <c r="Z6" s="128">
        <v>0</v>
      </c>
      <c r="AA6" s="128">
        <v>0</v>
      </c>
      <c r="AB6" s="128">
        <v>0</v>
      </c>
      <c r="AC6" s="128">
        <v>0</v>
      </c>
      <c r="AD6" s="128">
        <v>0</v>
      </c>
      <c r="AE6" s="128">
        <v>0</v>
      </c>
      <c r="AF6" s="128">
        <v>0</v>
      </c>
      <c r="AG6" s="128">
        <v>0</v>
      </c>
      <c r="AH6" s="128">
        <v>0</v>
      </c>
      <c r="AI6" s="128">
        <v>0</v>
      </c>
      <c r="AJ6" s="128">
        <v>1860000</v>
      </c>
      <c r="AK6" s="128">
        <v>0</v>
      </c>
      <c r="AL6" s="128">
        <v>0</v>
      </c>
      <c r="AM6" s="128">
        <v>0</v>
      </c>
      <c r="AN6" s="129">
        <v>0</v>
      </c>
    </row>
    <row r="7" spans="1:40" x14ac:dyDescent="0.15">
      <c r="A7" s="42" t="s">
        <v>8</v>
      </c>
      <c r="B7" s="48">
        <f t="shared" si="1"/>
        <v>1523</v>
      </c>
      <c r="C7" s="33">
        <v>0</v>
      </c>
      <c r="D7" s="33">
        <v>1523</v>
      </c>
      <c r="E7" s="33">
        <v>0</v>
      </c>
      <c r="F7" s="32">
        <v>0</v>
      </c>
      <c r="G7" s="33">
        <v>0</v>
      </c>
      <c r="H7" s="33">
        <v>0</v>
      </c>
      <c r="I7" s="33">
        <v>0</v>
      </c>
      <c r="J7" s="33">
        <v>0</v>
      </c>
      <c r="K7" s="33">
        <v>0</v>
      </c>
      <c r="L7" s="33">
        <v>0</v>
      </c>
      <c r="M7" s="33">
        <v>0</v>
      </c>
      <c r="N7" s="33">
        <v>0</v>
      </c>
      <c r="O7" s="33">
        <v>0</v>
      </c>
      <c r="P7" s="128">
        <v>0</v>
      </c>
      <c r="Q7" s="128">
        <v>0</v>
      </c>
      <c r="R7" s="128">
        <v>0</v>
      </c>
      <c r="S7" s="128">
        <v>0</v>
      </c>
      <c r="T7" s="128">
        <v>0</v>
      </c>
      <c r="U7" s="128">
        <v>0</v>
      </c>
      <c r="V7" s="128">
        <v>0</v>
      </c>
      <c r="W7" s="128">
        <v>0</v>
      </c>
      <c r="X7" s="128">
        <v>0</v>
      </c>
      <c r="Y7" s="128">
        <v>0</v>
      </c>
      <c r="Z7" s="128">
        <v>0</v>
      </c>
      <c r="AA7" s="128">
        <v>0</v>
      </c>
      <c r="AB7" s="128">
        <v>0</v>
      </c>
      <c r="AC7" s="128">
        <v>0</v>
      </c>
      <c r="AD7" s="128">
        <v>0</v>
      </c>
      <c r="AE7" s="128">
        <v>0</v>
      </c>
      <c r="AF7" s="128">
        <v>0</v>
      </c>
      <c r="AG7" s="128">
        <v>0</v>
      </c>
      <c r="AH7" s="128">
        <v>0</v>
      </c>
      <c r="AI7" s="128">
        <v>0</v>
      </c>
      <c r="AJ7" s="128">
        <v>0</v>
      </c>
      <c r="AK7" s="128">
        <v>0</v>
      </c>
      <c r="AL7" s="128">
        <v>0</v>
      </c>
      <c r="AM7" s="128">
        <v>0</v>
      </c>
      <c r="AN7" s="129">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128">
        <v>0</v>
      </c>
      <c r="Q8" s="128">
        <v>0</v>
      </c>
      <c r="R8" s="128">
        <v>0</v>
      </c>
      <c r="S8" s="128">
        <v>0</v>
      </c>
      <c r="T8" s="128">
        <v>0</v>
      </c>
      <c r="U8" s="128">
        <v>0</v>
      </c>
      <c r="V8" s="128">
        <v>0</v>
      </c>
      <c r="W8" s="128">
        <v>0</v>
      </c>
      <c r="X8" s="128">
        <v>0</v>
      </c>
      <c r="Y8" s="128">
        <v>0</v>
      </c>
      <c r="Z8" s="128">
        <v>0</v>
      </c>
      <c r="AA8" s="128">
        <v>0</v>
      </c>
      <c r="AB8" s="128">
        <v>0</v>
      </c>
      <c r="AC8" s="128">
        <v>0</v>
      </c>
      <c r="AD8" s="128">
        <v>0</v>
      </c>
      <c r="AE8" s="128">
        <v>0</v>
      </c>
      <c r="AF8" s="128">
        <v>0</v>
      </c>
      <c r="AG8" s="128">
        <v>0</v>
      </c>
      <c r="AH8" s="128">
        <v>0</v>
      </c>
      <c r="AI8" s="128">
        <v>0</v>
      </c>
      <c r="AJ8" s="128">
        <v>0</v>
      </c>
      <c r="AK8" s="128">
        <v>0</v>
      </c>
      <c r="AL8" s="128">
        <v>0</v>
      </c>
      <c r="AM8" s="128">
        <v>0</v>
      </c>
      <c r="AN8" s="129">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128">
        <v>0</v>
      </c>
      <c r="Q9" s="128">
        <v>0</v>
      </c>
      <c r="R9" s="128">
        <v>0</v>
      </c>
      <c r="S9" s="128">
        <v>0</v>
      </c>
      <c r="T9" s="128">
        <v>0</v>
      </c>
      <c r="U9" s="128">
        <v>0</v>
      </c>
      <c r="V9" s="128">
        <v>0</v>
      </c>
      <c r="W9" s="128">
        <v>0</v>
      </c>
      <c r="X9" s="128">
        <v>0</v>
      </c>
      <c r="Y9" s="128">
        <v>0</v>
      </c>
      <c r="Z9" s="128">
        <v>0</v>
      </c>
      <c r="AA9" s="128">
        <v>0</v>
      </c>
      <c r="AB9" s="128">
        <v>0</v>
      </c>
      <c r="AC9" s="128">
        <v>0</v>
      </c>
      <c r="AD9" s="128">
        <v>0</v>
      </c>
      <c r="AE9" s="128">
        <v>0</v>
      </c>
      <c r="AF9" s="128">
        <v>0</v>
      </c>
      <c r="AG9" s="128">
        <v>0</v>
      </c>
      <c r="AH9" s="128">
        <v>0</v>
      </c>
      <c r="AI9" s="128">
        <v>0</v>
      </c>
      <c r="AJ9" s="128">
        <v>0</v>
      </c>
      <c r="AK9" s="128">
        <v>0</v>
      </c>
      <c r="AL9" s="128">
        <v>0</v>
      </c>
      <c r="AM9" s="128">
        <v>0</v>
      </c>
      <c r="AN9" s="129">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128">
        <v>0</v>
      </c>
      <c r="Q10" s="128">
        <v>0</v>
      </c>
      <c r="R10" s="128">
        <v>0</v>
      </c>
      <c r="S10" s="128">
        <v>0</v>
      </c>
      <c r="T10" s="128">
        <v>0</v>
      </c>
      <c r="U10" s="128">
        <v>0</v>
      </c>
      <c r="V10" s="128">
        <v>0</v>
      </c>
      <c r="W10" s="128">
        <v>0</v>
      </c>
      <c r="X10" s="128">
        <v>0</v>
      </c>
      <c r="Y10" s="128">
        <v>0</v>
      </c>
      <c r="Z10" s="128">
        <v>0</v>
      </c>
      <c r="AA10" s="128">
        <v>0</v>
      </c>
      <c r="AB10" s="128">
        <v>0</v>
      </c>
      <c r="AC10" s="128">
        <v>0</v>
      </c>
      <c r="AD10" s="128">
        <v>0</v>
      </c>
      <c r="AE10" s="128">
        <v>0</v>
      </c>
      <c r="AF10" s="128">
        <v>0</v>
      </c>
      <c r="AG10" s="128">
        <v>0</v>
      </c>
      <c r="AH10" s="128">
        <v>0</v>
      </c>
      <c r="AI10" s="128">
        <v>0</v>
      </c>
      <c r="AJ10" s="128">
        <v>0</v>
      </c>
      <c r="AK10" s="128">
        <v>0</v>
      </c>
      <c r="AL10" s="128">
        <v>0</v>
      </c>
      <c r="AM10" s="128">
        <v>0</v>
      </c>
      <c r="AN10" s="129">
        <v>0</v>
      </c>
    </row>
    <row r="11" spans="1:40" x14ac:dyDescent="0.15">
      <c r="A11" s="42" t="s">
        <v>11</v>
      </c>
      <c r="B11" s="48">
        <f t="shared" si="1"/>
        <v>1199</v>
      </c>
      <c r="C11" s="33">
        <v>0</v>
      </c>
      <c r="D11" s="33">
        <v>1199</v>
      </c>
      <c r="E11" s="33">
        <v>0</v>
      </c>
      <c r="F11" s="33">
        <v>0</v>
      </c>
      <c r="G11" s="33">
        <v>0</v>
      </c>
      <c r="H11" s="33">
        <v>0</v>
      </c>
      <c r="I11" s="33">
        <v>0</v>
      </c>
      <c r="J11" s="32">
        <v>0</v>
      </c>
      <c r="K11" s="33">
        <v>0</v>
      </c>
      <c r="L11" s="33">
        <v>0</v>
      </c>
      <c r="M11" s="33">
        <v>0</v>
      </c>
      <c r="N11" s="33">
        <v>0</v>
      </c>
      <c r="O11" s="33">
        <v>0</v>
      </c>
      <c r="P11" s="128">
        <v>0</v>
      </c>
      <c r="Q11" s="128">
        <v>0</v>
      </c>
      <c r="R11" s="128">
        <v>0</v>
      </c>
      <c r="S11" s="128">
        <v>0</v>
      </c>
      <c r="T11" s="128">
        <v>0</v>
      </c>
      <c r="U11" s="128">
        <v>0</v>
      </c>
      <c r="V11" s="128">
        <v>0</v>
      </c>
      <c r="W11" s="128">
        <v>0</v>
      </c>
      <c r="X11" s="128">
        <v>0</v>
      </c>
      <c r="Y11" s="128">
        <v>0</v>
      </c>
      <c r="Z11" s="128">
        <v>0</v>
      </c>
      <c r="AA11" s="128">
        <v>0</v>
      </c>
      <c r="AB11" s="128">
        <v>0</v>
      </c>
      <c r="AC11" s="128">
        <v>0</v>
      </c>
      <c r="AD11" s="128">
        <v>0</v>
      </c>
      <c r="AE11" s="128">
        <v>0</v>
      </c>
      <c r="AF11" s="128">
        <v>0</v>
      </c>
      <c r="AG11" s="128">
        <v>0</v>
      </c>
      <c r="AH11" s="128">
        <v>0</v>
      </c>
      <c r="AI11" s="128">
        <v>0</v>
      </c>
      <c r="AJ11" s="128">
        <v>0</v>
      </c>
      <c r="AK11" s="128">
        <v>0</v>
      </c>
      <c r="AL11" s="128">
        <v>0</v>
      </c>
      <c r="AM11" s="128">
        <v>0</v>
      </c>
      <c r="AN11" s="129">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128">
        <v>0</v>
      </c>
      <c r="Q12" s="128">
        <v>0</v>
      </c>
      <c r="R12" s="128">
        <v>0</v>
      </c>
      <c r="S12" s="128">
        <v>0</v>
      </c>
      <c r="T12" s="128">
        <v>0</v>
      </c>
      <c r="U12" s="128">
        <v>0</v>
      </c>
      <c r="V12" s="128">
        <v>0</v>
      </c>
      <c r="W12" s="128">
        <v>0</v>
      </c>
      <c r="X12" s="128">
        <v>0</v>
      </c>
      <c r="Y12" s="128">
        <v>0</v>
      </c>
      <c r="Z12" s="128">
        <v>0</v>
      </c>
      <c r="AA12" s="128">
        <v>0</v>
      </c>
      <c r="AB12" s="128">
        <v>0</v>
      </c>
      <c r="AC12" s="128">
        <v>0</v>
      </c>
      <c r="AD12" s="128">
        <v>0</v>
      </c>
      <c r="AE12" s="128">
        <v>0</v>
      </c>
      <c r="AF12" s="128">
        <v>0</v>
      </c>
      <c r="AG12" s="128">
        <v>0</v>
      </c>
      <c r="AH12" s="128">
        <v>0</v>
      </c>
      <c r="AI12" s="128">
        <v>0</v>
      </c>
      <c r="AJ12" s="128">
        <v>0</v>
      </c>
      <c r="AK12" s="128">
        <v>0</v>
      </c>
      <c r="AL12" s="128">
        <v>0</v>
      </c>
      <c r="AM12" s="128">
        <v>0</v>
      </c>
      <c r="AN12" s="129">
        <v>0</v>
      </c>
    </row>
    <row r="13" spans="1:40" x14ac:dyDescent="0.15">
      <c r="A13" s="42" t="s">
        <v>5</v>
      </c>
      <c r="B13" s="48">
        <f t="shared" si="1"/>
        <v>334701</v>
      </c>
      <c r="C13" s="33">
        <v>0</v>
      </c>
      <c r="D13" s="33">
        <v>334701</v>
      </c>
      <c r="E13" s="33">
        <v>0</v>
      </c>
      <c r="F13" s="33">
        <v>0</v>
      </c>
      <c r="G13" s="33">
        <v>0</v>
      </c>
      <c r="H13" s="33">
        <v>0</v>
      </c>
      <c r="I13" s="33">
        <v>0</v>
      </c>
      <c r="J13" s="33">
        <v>0</v>
      </c>
      <c r="K13" s="33">
        <v>0</v>
      </c>
      <c r="L13" s="32">
        <v>0</v>
      </c>
      <c r="M13" s="33">
        <v>0</v>
      </c>
      <c r="N13" s="33">
        <v>0</v>
      </c>
      <c r="O13" s="33">
        <v>0</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9">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128">
        <v>0</v>
      </c>
      <c r="Q14" s="128">
        <v>0</v>
      </c>
      <c r="R14" s="128">
        <v>0</v>
      </c>
      <c r="S14" s="128">
        <v>0</v>
      </c>
      <c r="T14" s="128">
        <v>0</v>
      </c>
      <c r="U14" s="128">
        <v>0</v>
      </c>
      <c r="V14" s="128">
        <v>0</v>
      </c>
      <c r="W14" s="128">
        <v>0</v>
      </c>
      <c r="X14" s="128">
        <v>0</v>
      </c>
      <c r="Y14" s="128">
        <v>0</v>
      </c>
      <c r="Z14" s="128">
        <v>0</v>
      </c>
      <c r="AA14" s="128">
        <v>0</v>
      </c>
      <c r="AB14" s="128">
        <v>0</v>
      </c>
      <c r="AC14" s="128">
        <v>0</v>
      </c>
      <c r="AD14" s="128">
        <v>0</v>
      </c>
      <c r="AE14" s="128">
        <v>0</v>
      </c>
      <c r="AF14" s="128">
        <v>0</v>
      </c>
      <c r="AG14" s="128">
        <v>0</v>
      </c>
      <c r="AH14" s="128">
        <v>0</v>
      </c>
      <c r="AI14" s="128">
        <v>0</v>
      </c>
      <c r="AJ14" s="128">
        <v>0</v>
      </c>
      <c r="AK14" s="128">
        <v>0</v>
      </c>
      <c r="AL14" s="128">
        <v>0</v>
      </c>
      <c r="AM14" s="128">
        <v>0</v>
      </c>
      <c r="AN14" s="129">
        <v>0</v>
      </c>
    </row>
    <row r="15" spans="1:40" x14ac:dyDescent="0.15">
      <c r="A15" s="42" t="s">
        <v>12</v>
      </c>
      <c r="B15" s="48">
        <f t="shared" si="1"/>
        <v>6385133</v>
      </c>
      <c r="C15" s="33">
        <v>0</v>
      </c>
      <c r="D15" s="33">
        <v>4899665</v>
      </c>
      <c r="E15" s="33">
        <v>0</v>
      </c>
      <c r="F15" s="33">
        <v>0</v>
      </c>
      <c r="G15" s="33">
        <v>0</v>
      </c>
      <c r="H15" s="33">
        <v>0</v>
      </c>
      <c r="I15" s="33">
        <v>0</v>
      </c>
      <c r="J15" s="33">
        <v>0</v>
      </c>
      <c r="K15" s="33">
        <v>0</v>
      </c>
      <c r="L15" s="33">
        <v>0</v>
      </c>
      <c r="M15" s="33">
        <v>0</v>
      </c>
      <c r="N15" s="32">
        <v>0</v>
      </c>
      <c r="O15" s="33">
        <v>0</v>
      </c>
      <c r="P15" s="128">
        <v>0</v>
      </c>
      <c r="Q15" s="128">
        <v>0</v>
      </c>
      <c r="R15" s="128">
        <v>0</v>
      </c>
      <c r="S15" s="128">
        <v>0</v>
      </c>
      <c r="T15" s="128">
        <v>0</v>
      </c>
      <c r="U15" s="128">
        <v>0</v>
      </c>
      <c r="V15" s="128">
        <v>771006</v>
      </c>
      <c r="W15" s="128">
        <v>0</v>
      </c>
      <c r="X15" s="128">
        <v>0</v>
      </c>
      <c r="Y15" s="128">
        <v>0</v>
      </c>
      <c r="Z15" s="128">
        <v>0</v>
      </c>
      <c r="AA15" s="128">
        <v>0</v>
      </c>
      <c r="AB15" s="128">
        <v>184000</v>
      </c>
      <c r="AC15" s="128">
        <v>0</v>
      </c>
      <c r="AD15" s="128">
        <v>116162</v>
      </c>
      <c r="AE15" s="128">
        <v>152197</v>
      </c>
      <c r="AF15" s="128">
        <v>0</v>
      </c>
      <c r="AG15" s="128">
        <v>0</v>
      </c>
      <c r="AH15" s="128">
        <v>0</v>
      </c>
      <c r="AI15" s="128">
        <v>17000</v>
      </c>
      <c r="AJ15" s="128">
        <v>245103</v>
      </c>
      <c r="AK15" s="128">
        <v>0</v>
      </c>
      <c r="AL15" s="128">
        <v>0</v>
      </c>
      <c r="AM15" s="128">
        <v>0</v>
      </c>
      <c r="AN15" s="129">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128">
        <v>0</v>
      </c>
      <c r="Q16" s="128">
        <v>0</v>
      </c>
      <c r="R16" s="128">
        <v>0</v>
      </c>
      <c r="S16" s="128">
        <v>0</v>
      </c>
      <c r="T16" s="128">
        <v>0</v>
      </c>
      <c r="U16" s="128">
        <v>0</v>
      </c>
      <c r="V16" s="128">
        <v>0</v>
      </c>
      <c r="W16" s="128">
        <v>0</v>
      </c>
      <c r="X16" s="128">
        <v>0</v>
      </c>
      <c r="Y16" s="128">
        <v>0</v>
      </c>
      <c r="Z16" s="128">
        <v>0</v>
      </c>
      <c r="AA16" s="128">
        <v>0</v>
      </c>
      <c r="AB16" s="128">
        <v>0</v>
      </c>
      <c r="AC16" s="128">
        <v>0</v>
      </c>
      <c r="AD16" s="128">
        <v>0</v>
      </c>
      <c r="AE16" s="128">
        <v>0</v>
      </c>
      <c r="AF16" s="128">
        <v>0</v>
      </c>
      <c r="AG16" s="128">
        <v>0</v>
      </c>
      <c r="AH16" s="128">
        <v>0</v>
      </c>
      <c r="AI16" s="128">
        <v>0</v>
      </c>
      <c r="AJ16" s="128">
        <v>0</v>
      </c>
      <c r="AK16" s="128">
        <v>0</v>
      </c>
      <c r="AL16" s="128">
        <v>0</v>
      </c>
      <c r="AM16" s="128">
        <v>0</v>
      </c>
      <c r="AN16" s="129">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130">
        <v>0</v>
      </c>
      <c r="Q17" s="128">
        <v>0</v>
      </c>
      <c r="R17" s="128">
        <v>0</v>
      </c>
      <c r="S17" s="128">
        <v>0</v>
      </c>
      <c r="T17" s="128">
        <v>0</v>
      </c>
      <c r="U17" s="128">
        <v>0</v>
      </c>
      <c r="V17" s="128">
        <v>0</v>
      </c>
      <c r="W17" s="128">
        <v>0</v>
      </c>
      <c r="X17" s="128">
        <v>0</v>
      </c>
      <c r="Y17" s="128">
        <v>0</v>
      </c>
      <c r="Z17" s="128">
        <v>0</v>
      </c>
      <c r="AA17" s="128">
        <v>0</v>
      </c>
      <c r="AB17" s="128">
        <v>0</v>
      </c>
      <c r="AC17" s="128">
        <v>0</v>
      </c>
      <c r="AD17" s="128">
        <v>0</v>
      </c>
      <c r="AE17" s="128">
        <v>0</v>
      </c>
      <c r="AF17" s="128">
        <v>0</v>
      </c>
      <c r="AG17" s="128">
        <v>0</v>
      </c>
      <c r="AH17" s="128">
        <v>0</v>
      </c>
      <c r="AI17" s="128">
        <v>0</v>
      </c>
      <c r="AJ17" s="128">
        <v>0</v>
      </c>
      <c r="AK17" s="128">
        <v>0</v>
      </c>
      <c r="AL17" s="128">
        <v>0</v>
      </c>
      <c r="AM17" s="128">
        <v>0</v>
      </c>
      <c r="AN17" s="129">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128">
        <v>0</v>
      </c>
      <c r="Q18" s="130">
        <v>0</v>
      </c>
      <c r="R18" s="128">
        <v>0</v>
      </c>
      <c r="S18" s="128">
        <v>0</v>
      </c>
      <c r="T18" s="128">
        <v>0</v>
      </c>
      <c r="U18" s="128">
        <v>0</v>
      </c>
      <c r="V18" s="128">
        <v>0</v>
      </c>
      <c r="W18" s="128">
        <v>0</v>
      </c>
      <c r="X18" s="128">
        <v>0</v>
      </c>
      <c r="Y18" s="128">
        <v>0</v>
      </c>
      <c r="Z18" s="128">
        <v>0</v>
      </c>
      <c r="AA18" s="128">
        <v>0</v>
      </c>
      <c r="AB18" s="128">
        <v>0</v>
      </c>
      <c r="AC18" s="128">
        <v>0</v>
      </c>
      <c r="AD18" s="128">
        <v>0</v>
      </c>
      <c r="AE18" s="128">
        <v>0</v>
      </c>
      <c r="AF18" s="128">
        <v>0</v>
      </c>
      <c r="AG18" s="128">
        <v>0</v>
      </c>
      <c r="AH18" s="128">
        <v>0</v>
      </c>
      <c r="AI18" s="128">
        <v>0</v>
      </c>
      <c r="AJ18" s="128">
        <v>0</v>
      </c>
      <c r="AK18" s="128">
        <v>0</v>
      </c>
      <c r="AL18" s="128">
        <v>0</v>
      </c>
      <c r="AM18" s="128">
        <v>0</v>
      </c>
      <c r="AN18" s="129">
        <v>0</v>
      </c>
    </row>
    <row r="19" spans="1:40" x14ac:dyDescent="0.15">
      <c r="A19" s="42" t="s">
        <v>7</v>
      </c>
      <c r="B19" s="48">
        <f t="shared" si="1"/>
        <v>57409</v>
      </c>
      <c r="C19" s="33">
        <v>0</v>
      </c>
      <c r="D19" s="33">
        <v>12401</v>
      </c>
      <c r="E19" s="33">
        <v>0</v>
      </c>
      <c r="F19" s="33">
        <v>0</v>
      </c>
      <c r="G19" s="33">
        <v>0</v>
      </c>
      <c r="H19" s="33">
        <v>0</v>
      </c>
      <c r="I19" s="33">
        <v>0</v>
      </c>
      <c r="J19" s="33">
        <v>0</v>
      </c>
      <c r="K19" s="33">
        <v>0</v>
      </c>
      <c r="L19" s="33">
        <v>0</v>
      </c>
      <c r="M19" s="33">
        <v>0</v>
      </c>
      <c r="N19" s="33">
        <v>45008</v>
      </c>
      <c r="O19" s="33">
        <v>0</v>
      </c>
      <c r="P19" s="128">
        <v>0</v>
      </c>
      <c r="Q19" s="128">
        <v>0</v>
      </c>
      <c r="R19" s="130">
        <v>0</v>
      </c>
      <c r="S19" s="128">
        <v>0</v>
      </c>
      <c r="T19" s="128">
        <v>0</v>
      </c>
      <c r="U19" s="128">
        <v>0</v>
      </c>
      <c r="V19" s="128">
        <v>0</v>
      </c>
      <c r="W19" s="128">
        <v>0</v>
      </c>
      <c r="X19" s="128">
        <v>0</v>
      </c>
      <c r="Y19" s="128">
        <v>0</v>
      </c>
      <c r="Z19" s="128">
        <v>0</v>
      </c>
      <c r="AA19" s="128">
        <v>0</v>
      </c>
      <c r="AB19" s="128">
        <v>0</v>
      </c>
      <c r="AC19" s="128">
        <v>0</v>
      </c>
      <c r="AD19" s="128">
        <v>0</v>
      </c>
      <c r="AE19" s="128">
        <v>0</v>
      </c>
      <c r="AF19" s="128">
        <v>0</v>
      </c>
      <c r="AG19" s="128">
        <v>0</v>
      </c>
      <c r="AH19" s="128">
        <v>0</v>
      </c>
      <c r="AI19" s="128">
        <v>0</v>
      </c>
      <c r="AJ19" s="128">
        <v>0</v>
      </c>
      <c r="AK19" s="128">
        <v>0</v>
      </c>
      <c r="AL19" s="128">
        <v>0</v>
      </c>
      <c r="AM19" s="128">
        <v>0</v>
      </c>
      <c r="AN19" s="129">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128">
        <v>0</v>
      </c>
      <c r="Q20" s="128">
        <v>0</v>
      </c>
      <c r="R20" s="128">
        <v>0</v>
      </c>
      <c r="S20" s="130">
        <v>0</v>
      </c>
      <c r="T20" s="128">
        <v>0</v>
      </c>
      <c r="U20" s="128">
        <v>0</v>
      </c>
      <c r="V20" s="128">
        <v>0</v>
      </c>
      <c r="W20" s="128">
        <v>0</v>
      </c>
      <c r="X20" s="128">
        <v>0</v>
      </c>
      <c r="Y20" s="128">
        <v>0</v>
      </c>
      <c r="Z20" s="128">
        <v>0</v>
      </c>
      <c r="AA20" s="128">
        <v>0</v>
      </c>
      <c r="AB20" s="128">
        <v>0</v>
      </c>
      <c r="AC20" s="128">
        <v>0</v>
      </c>
      <c r="AD20" s="128">
        <v>0</v>
      </c>
      <c r="AE20" s="128">
        <v>0</v>
      </c>
      <c r="AF20" s="128">
        <v>0</v>
      </c>
      <c r="AG20" s="128">
        <v>0</v>
      </c>
      <c r="AH20" s="128">
        <v>0</v>
      </c>
      <c r="AI20" s="128">
        <v>0</v>
      </c>
      <c r="AJ20" s="128">
        <v>0</v>
      </c>
      <c r="AK20" s="128">
        <v>0</v>
      </c>
      <c r="AL20" s="128">
        <v>0</v>
      </c>
      <c r="AM20" s="128">
        <v>0</v>
      </c>
      <c r="AN20" s="129">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128">
        <v>0</v>
      </c>
      <c r="Q21" s="128">
        <v>0</v>
      </c>
      <c r="R21" s="128">
        <v>0</v>
      </c>
      <c r="S21" s="128">
        <v>0</v>
      </c>
      <c r="T21" s="130">
        <v>0</v>
      </c>
      <c r="U21" s="128">
        <v>0</v>
      </c>
      <c r="V21" s="128">
        <v>0</v>
      </c>
      <c r="W21" s="128">
        <v>0</v>
      </c>
      <c r="X21" s="128">
        <v>0</v>
      </c>
      <c r="Y21" s="128">
        <v>0</v>
      </c>
      <c r="Z21" s="128">
        <v>0</v>
      </c>
      <c r="AA21" s="128">
        <v>0</v>
      </c>
      <c r="AB21" s="128">
        <v>0</v>
      </c>
      <c r="AC21" s="128">
        <v>0</v>
      </c>
      <c r="AD21" s="128">
        <v>0</v>
      </c>
      <c r="AE21" s="128">
        <v>0</v>
      </c>
      <c r="AF21" s="128">
        <v>0</v>
      </c>
      <c r="AG21" s="128">
        <v>0</v>
      </c>
      <c r="AH21" s="128">
        <v>0</v>
      </c>
      <c r="AI21" s="128">
        <v>0</v>
      </c>
      <c r="AJ21" s="128">
        <v>0</v>
      </c>
      <c r="AK21" s="128">
        <v>0</v>
      </c>
      <c r="AL21" s="128">
        <v>0</v>
      </c>
      <c r="AM21" s="128">
        <v>0</v>
      </c>
      <c r="AN21" s="129">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128">
        <v>0</v>
      </c>
      <c r="Q22" s="128">
        <v>0</v>
      </c>
      <c r="R22" s="128">
        <v>0</v>
      </c>
      <c r="S22" s="128">
        <v>0</v>
      </c>
      <c r="T22" s="128">
        <v>0</v>
      </c>
      <c r="U22" s="130">
        <v>0</v>
      </c>
      <c r="V22" s="128">
        <v>0</v>
      </c>
      <c r="W22" s="128">
        <v>0</v>
      </c>
      <c r="X22" s="128">
        <v>0</v>
      </c>
      <c r="Y22" s="128">
        <v>0</v>
      </c>
      <c r="Z22" s="128">
        <v>0</v>
      </c>
      <c r="AA22" s="128">
        <v>0</v>
      </c>
      <c r="AB22" s="128">
        <v>0</v>
      </c>
      <c r="AC22" s="128">
        <v>0</v>
      </c>
      <c r="AD22" s="128">
        <v>0</v>
      </c>
      <c r="AE22" s="128">
        <v>0</v>
      </c>
      <c r="AF22" s="128">
        <v>0</v>
      </c>
      <c r="AG22" s="128">
        <v>0</v>
      </c>
      <c r="AH22" s="128">
        <v>0</v>
      </c>
      <c r="AI22" s="128">
        <v>0</v>
      </c>
      <c r="AJ22" s="128">
        <v>0</v>
      </c>
      <c r="AK22" s="128">
        <v>0</v>
      </c>
      <c r="AL22" s="128">
        <v>0</v>
      </c>
      <c r="AM22" s="128">
        <v>0</v>
      </c>
      <c r="AN22" s="129">
        <v>0</v>
      </c>
    </row>
    <row r="23" spans="1:40" x14ac:dyDescent="0.15">
      <c r="A23" s="42" t="s">
        <v>129</v>
      </c>
      <c r="B23" s="48">
        <f t="shared" si="1"/>
        <v>13583887</v>
      </c>
      <c r="C23" s="33">
        <v>0</v>
      </c>
      <c r="D23" s="33">
        <v>12730228</v>
      </c>
      <c r="E23" s="33">
        <v>0</v>
      </c>
      <c r="F23" s="33">
        <v>0</v>
      </c>
      <c r="G23" s="33">
        <v>0</v>
      </c>
      <c r="H23" s="33">
        <v>0</v>
      </c>
      <c r="I23" s="33">
        <v>0</v>
      </c>
      <c r="J23" s="33">
        <v>0</v>
      </c>
      <c r="K23" s="33">
        <v>0</v>
      </c>
      <c r="L23" s="33">
        <v>0</v>
      </c>
      <c r="M23" s="33">
        <v>0</v>
      </c>
      <c r="N23" s="33">
        <v>30129</v>
      </c>
      <c r="O23" s="33">
        <v>0</v>
      </c>
      <c r="P23" s="128">
        <v>0</v>
      </c>
      <c r="Q23" s="128">
        <v>0</v>
      </c>
      <c r="R23" s="128">
        <v>0</v>
      </c>
      <c r="S23" s="128">
        <v>0</v>
      </c>
      <c r="T23" s="128">
        <v>0</v>
      </c>
      <c r="U23" s="128">
        <v>0</v>
      </c>
      <c r="V23" s="130">
        <v>0</v>
      </c>
      <c r="W23" s="128">
        <v>0</v>
      </c>
      <c r="X23" s="128">
        <v>0</v>
      </c>
      <c r="Y23" s="128">
        <v>0</v>
      </c>
      <c r="Z23" s="128">
        <v>0</v>
      </c>
      <c r="AA23" s="128">
        <v>0</v>
      </c>
      <c r="AB23" s="128">
        <v>0</v>
      </c>
      <c r="AC23" s="128">
        <v>5084</v>
      </c>
      <c r="AD23" s="128">
        <v>294221</v>
      </c>
      <c r="AE23" s="128">
        <v>96195</v>
      </c>
      <c r="AF23" s="128">
        <v>0</v>
      </c>
      <c r="AG23" s="128">
        <v>0</v>
      </c>
      <c r="AH23" s="128">
        <v>0</v>
      </c>
      <c r="AI23" s="128">
        <v>0</v>
      </c>
      <c r="AJ23" s="128">
        <v>428030</v>
      </c>
      <c r="AK23" s="128">
        <v>0</v>
      </c>
      <c r="AL23" s="128">
        <v>0</v>
      </c>
      <c r="AM23" s="128">
        <v>0</v>
      </c>
      <c r="AN23" s="129">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128">
        <v>0</v>
      </c>
      <c r="Q24" s="128">
        <v>0</v>
      </c>
      <c r="R24" s="128">
        <v>0</v>
      </c>
      <c r="S24" s="128">
        <v>0</v>
      </c>
      <c r="T24" s="128">
        <v>0</v>
      </c>
      <c r="U24" s="128">
        <v>0</v>
      </c>
      <c r="V24" s="128">
        <v>0</v>
      </c>
      <c r="W24" s="130">
        <v>0</v>
      </c>
      <c r="X24" s="128">
        <v>0</v>
      </c>
      <c r="Y24" s="128">
        <v>0</v>
      </c>
      <c r="Z24" s="128">
        <v>0</v>
      </c>
      <c r="AA24" s="128">
        <v>0</v>
      </c>
      <c r="AB24" s="128">
        <v>0</v>
      </c>
      <c r="AC24" s="128">
        <v>0</v>
      </c>
      <c r="AD24" s="128">
        <v>0</v>
      </c>
      <c r="AE24" s="128">
        <v>0</v>
      </c>
      <c r="AF24" s="128">
        <v>0</v>
      </c>
      <c r="AG24" s="128">
        <v>0</v>
      </c>
      <c r="AH24" s="128">
        <v>0</v>
      </c>
      <c r="AI24" s="128">
        <v>0</v>
      </c>
      <c r="AJ24" s="128">
        <v>0</v>
      </c>
      <c r="AK24" s="128">
        <v>0</v>
      </c>
      <c r="AL24" s="128">
        <v>0</v>
      </c>
      <c r="AM24" s="128">
        <v>0</v>
      </c>
      <c r="AN24" s="129">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128">
        <v>0</v>
      </c>
      <c r="Q25" s="128">
        <v>0</v>
      </c>
      <c r="R25" s="128">
        <v>0</v>
      </c>
      <c r="S25" s="128">
        <v>0</v>
      </c>
      <c r="T25" s="128">
        <v>0</v>
      </c>
      <c r="U25" s="128">
        <v>0</v>
      </c>
      <c r="V25" s="128">
        <v>0</v>
      </c>
      <c r="W25" s="128">
        <v>0</v>
      </c>
      <c r="X25" s="130">
        <v>0</v>
      </c>
      <c r="Y25" s="128">
        <v>0</v>
      </c>
      <c r="Z25" s="128">
        <v>0</v>
      </c>
      <c r="AA25" s="128">
        <v>0</v>
      </c>
      <c r="AB25" s="128">
        <v>0</v>
      </c>
      <c r="AC25" s="128">
        <v>0</v>
      </c>
      <c r="AD25" s="128">
        <v>0</v>
      </c>
      <c r="AE25" s="128">
        <v>0</v>
      </c>
      <c r="AF25" s="128">
        <v>0</v>
      </c>
      <c r="AG25" s="128">
        <v>0</v>
      </c>
      <c r="AH25" s="128">
        <v>0</v>
      </c>
      <c r="AI25" s="128">
        <v>0</v>
      </c>
      <c r="AJ25" s="128">
        <v>0</v>
      </c>
      <c r="AK25" s="128">
        <v>0</v>
      </c>
      <c r="AL25" s="128">
        <v>0</v>
      </c>
      <c r="AM25" s="128">
        <v>0</v>
      </c>
      <c r="AN25" s="129">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128">
        <v>0</v>
      </c>
      <c r="Q26" s="128">
        <v>0</v>
      </c>
      <c r="R26" s="128">
        <v>0</v>
      </c>
      <c r="S26" s="128">
        <v>0</v>
      </c>
      <c r="T26" s="128">
        <v>0</v>
      </c>
      <c r="U26" s="128">
        <v>0</v>
      </c>
      <c r="V26" s="128">
        <v>0</v>
      </c>
      <c r="W26" s="128">
        <v>0</v>
      </c>
      <c r="X26" s="128">
        <v>0</v>
      </c>
      <c r="Y26" s="130">
        <v>0</v>
      </c>
      <c r="Z26" s="128">
        <v>0</v>
      </c>
      <c r="AA26" s="128">
        <v>0</v>
      </c>
      <c r="AB26" s="128">
        <v>0</v>
      </c>
      <c r="AC26" s="128">
        <v>0</v>
      </c>
      <c r="AD26" s="128">
        <v>0</v>
      </c>
      <c r="AE26" s="128">
        <v>0</v>
      </c>
      <c r="AF26" s="128">
        <v>0</v>
      </c>
      <c r="AG26" s="128">
        <v>0</v>
      </c>
      <c r="AH26" s="128">
        <v>0</v>
      </c>
      <c r="AI26" s="128">
        <v>0</v>
      </c>
      <c r="AJ26" s="128">
        <v>0</v>
      </c>
      <c r="AK26" s="128">
        <v>0</v>
      </c>
      <c r="AL26" s="128">
        <v>0</v>
      </c>
      <c r="AM26" s="128">
        <v>0</v>
      </c>
      <c r="AN26" s="129">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128">
        <v>0</v>
      </c>
      <c r="Q27" s="128">
        <v>0</v>
      </c>
      <c r="R27" s="128">
        <v>0</v>
      </c>
      <c r="S27" s="128">
        <v>0</v>
      </c>
      <c r="T27" s="128">
        <v>0</v>
      </c>
      <c r="U27" s="128">
        <v>0</v>
      </c>
      <c r="V27" s="128">
        <v>0</v>
      </c>
      <c r="W27" s="128">
        <v>0</v>
      </c>
      <c r="X27" s="128">
        <v>0</v>
      </c>
      <c r="Y27" s="128">
        <v>0</v>
      </c>
      <c r="Z27" s="130">
        <v>0</v>
      </c>
      <c r="AA27" s="128">
        <v>0</v>
      </c>
      <c r="AB27" s="128">
        <v>0</v>
      </c>
      <c r="AC27" s="128">
        <v>0</v>
      </c>
      <c r="AD27" s="128">
        <v>0</v>
      </c>
      <c r="AE27" s="128">
        <v>0</v>
      </c>
      <c r="AF27" s="128">
        <v>0</v>
      </c>
      <c r="AG27" s="128">
        <v>0</v>
      </c>
      <c r="AH27" s="128">
        <v>0</v>
      </c>
      <c r="AI27" s="128">
        <v>0</v>
      </c>
      <c r="AJ27" s="128">
        <v>0</v>
      </c>
      <c r="AK27" s="128">
        <v>0</v>
      </c>
      <c r="AL27" s="128">
        <v>0</v>
      </c>
      <c r="AM27" s="128">
        <v>0</v>
      </c>
      <c r="AN27" s="129">
        <v>0</v>
      </c>
    </row>
    <row r="28" spans="1:40" x14ac:dyDescent="0.15">
      <c r="A28" s="42" t="s">
        <v>189</v>
      </c>
      <c r="B28" s="48">
        <f t="shared" si="1"/>
        <v>0</v>
      </c>
      <c r="C28" s="33">
        <v>0</v>
      </c>
      <c r="D28" s="33">
        <v>0</v>
      </c>
      <c r="E28" s="33">
        <v>0</v>
      </c>
      <c r="F28" s="33">
        <v>0</v>
      </c>
      <c r="G28" s="33">
        <v>0</v>
      </c>
      <c r="H28" s="33">
        <v>0</v>
      </c>
      <c r="I28" s="33">
        <v>0</v>
      </c>
      <c r="J28" s="33">
        <v>0</v>
      </c>
      <c r="K28" s="33">
        <v>0</v>
      </c>
      <c r="L28" s="33">
        <v>0</v>
      </c>
      <c r="M28" s="33">
        <v>0</v>
      </c>
      <c r="N28" s="33">
        <v>0</v>
      </c>
      <c r="O28" s="33">
        <v>0</v>
      </c>
      <c r="P28" s="128">
        <v>0</v>
      </c>
      <c r="Q28" s="128">
        <v>0</v>
      </c>
      <c r="R28" s="128">
        <v>0</v>
      </c>
      <c r="S28" s="128">
        <v>0</v>
      </c>
      <c r="T28" s="128">
        <v>0</v>
      </c>
      <c r="U28" s="128">
        <v>0</v>
      </c>
      <c r="V28" s="128">
        <v>0</v>
      </c>
      <c r="W28" s="128">
        <v>0</v>
      </c>
      <c r="X28" s="128">
        <v>0</v>
      </c>
      <c r="Y28" s="128">
        <v>0</v>
      </c>
      <c r="Z28" s="128">
        <v>0</v>
      </c>
      <c r="AA28" s="130">
        <v>0</v>
      </c>
      <c r="AB28" s="128">
        <v>0</v>
      </c>
      <c r="AC28" s="128">
        <v>0</v>
      </c>
      <c r="AD28" s="128">
        <v>0</v>
      </c>
      <c r="AE28" s="128">
        <v>0</v>
      </c>
      <c r="AF28" s="128">
        <v>0</v>
      </c>
      <c r="AG28" s="128">
        <v>0</v>
      </c>
      <c r="AH28" s="128">
        <v>0</v>
      </c>
      <c r="AI28" s="128">
        <v>0</v>
      </c>
      <c r="AJ28" s="128">
        <v>0</v>
      </c>
      <c r="AK28" s="128">
        <v>0</v>
      </c>
      <c r="AL28" s="128">
        <v>0</v>
      </c>
      <c r="AM28" s="128">
        <v>0</v>
      </c>
      <c r="AN28" s="129">
        <v>0</v>
      </c>
    </row>
    <row r="29" spans="1:40" x14ac:dyDescent="0.15">
      <c r="A29" s="42" t="s">
        <v>2</v>
      </c>
      <c r="B29" s="48">
        <f t="shared" si="1"/>
        <v>365442</v>
      </c>
      <c r="C29" s="33">
        <v>0</v>
      </c>
      <c r="D29" s="33">
        <v>365442</v>
      </c>
      <c r="E29" s="33">
        <v>0</v>
      </c>
      <c r="F29" s="33">
        <v>0</v>
      </c>
      <c r="G29" s="33">
        <v>0</v>
      </c>
      <c r="H29" s="33">
        <v>0</v>
      </c>
      <c r="I29" s="33">
        <v>0</v>
      </c>
      <c r="J29" s="33">
        <v>0</v>
      </c>
      <c r="K29" s="33">
        <v>0</v>
      </c>
      <c r="L29" s="33">
        <v>0</v>
      </c>
      <c r="M29" s="33">
        <v>0</v>
      </c>
      <c r="N29" s="33">
        <v>0</v>
      </c>
      <c r="O29" s="33">
        <v>0</v>
      </c>
      <c r="P29" s="128">
        <v>0</v>
      </c>
      <c r="Q29" s="128">
        <v>0</v>
      </c>
      <c r="R29" s="128">
        <v>0</v>
      </c>
      <c r="S29" s="128">
        <v>0</v>
      </c>
      <c r="T29" s="128">
        <v>0</v>
      </c>
      <c r="U29" s="128">
        <v>0</v>
      </c>
      <c r="V29" s="128">
        <v>0</v>
      </c>
      <c r="W29" s="128">
        <v>0</v>
      </c>
      <c r="X29" s="128">
        <v>0</v>
      </c>
      <c r="Y29" s="128">
        <v>0</v>
      </c>
      <c r="Z29" s="128">
        <v>0</v>
      </c>
      <c r="AA29" s="128">
        <v>0</v>
      </c>
      <c r="AB29" s="130">
        <v>0</v>
      </c>
      <c r="AC29" s="128">
        <v>0</v>
      </c>
      <c r="AD29" s="128">
        <v>0</v>
      </c>
      <c r="AE29" s="128">
        <v>0</v>
      </c>
      <c r="AF29" s="128">
        <v>0</v>
      </c>
      <c r="AG29" s="128">
        <v>0</v>
      </c>
      <c r="AH29" s="128">
        <v>0</v>
      </c>
      <c r="AI29" s="128">
        <v>0</v>
      </c>
      <c r="AJ29" s="128">
        <v>0</v>
      </c>
      <c r="AK29" s="128">
        <v>0</v>
      </c>
      <c r="AL29" s="128">
        <v>0</v>
      </c>
      <c r="AM29" s="128">
        <v>0</v>
      </c>
      <c r="AN29" s="129">
        <v>0</v>
      </c>
    </row>
    <row r="30" spans="1:40" x14ac:dyDescent="0.15">
      <c r="A30" s="42" t="s">
        <v>4</v>
      </c>
      <c r="B30" s="48">
        <f t="shared" si="1"/>
        <v>1616974</v>
      </c>
      <c r="C30" s="33">
        <v>0</v>
      </c>
      <c r="D30" s="33">
        <v>1420654</v>
      </c>
      <c r="E30" s="33">
        <v>0</v>
      </c>
      <c r="F30" s="33">
        <v>0</v>
      </c>
      <c r="G30" s="33">
        <v>0</v>
      </c>
      <c r="H30" s="33">
        <v>0</v>
      </c>
      <c r="I30" s="33">
        <v>0</v>
      </c>
      <c r="J30" s="33">
        <v>0</v>
      </c>
      <c r="K30" s="33">
        <v>0</v>
      </c>
      <c r="L30" s="33">
        <v>188029</v>
      </c>
      <c r="M30" s="33">
        <v>0</v>
      </c>
      <c r="N30" s="33">
        <v>0</v>
      </c>
      <c r="O30" s="33">
        <v>0</v>
      </c>
      <c r="P30" s="128">
        <v>0</v>
      </c>
      <c r="Q30" s="128">
        <v>0</v>
      </c>
      <c r="R30" s="128">
        <v>0</v>
      </c>
      <c r="S30" s="128">
        <v>0</v>
      </c>
      <c r="T30" s="128">
        <v>0</v>
      </c>
      <c r="U30" s="128">
        <v>0</v>
      </c>
      <c r="V30" s="128">
        <v>0</v>
      </c>
      <c r="W30" s="128">
        <v>0</v>
      </c>
      <c r="X30" s="128">
        <v>0</v>
      </c>
      <c r="Y30" s="128">
        <v>0</v>
      </c>
      <c r="Z30" s="128">
        <v>0</v>
      </c>
      <c r="AA30" s="128">
        <v>0</v>
      </c>
      <c r="AB30" s="128">
        <v>0</v>
      </c>
      <c r="AC30" s="130">
        <v>0</v>
      </c>
      <c r="AD30" s="128">
        <v>0</v>
      </c>
      <c r="AE30" s="128">
        <v>0</v>
      </c>
      <c r="AF30" s="128">
        <v>0</v>
      </c>
      <c r="AG30" s="128">
        <v>0</v>
      </c>
      <c r="AH30" s="128">
        <v>0</v>
      </c>
      <c r="AI30" s="128">
        <v>0</v>
      </c>
      <c r="AJ30" s="128">
        <v>8291</v>
      </c>
      <c r="AK30" s="128">
        <v>0</v>
      </c>
      <c r="AL30" s="128">
        <v>0</v>
      </c>
      <c r="AM30" s="128">
        <v>0</v>
      </c>
      <c r="AN30" s="129">
        <v>0</v>
      </c>
    </row>
    <row r="31" spans="1:40" x14ac:dyDescent="0.15">
      <c r="A31" s="28" t="s">
        <v>9</v>
      </c>
      <c r="B31" s="48">
        <f t="shared" si="1"/>
        <v>9998274</v>
      </c>
      <c r="C31" s="33">
        <v>0</v>
      </c>
      <c r="D31" s="33">
        <v>437845</v>
      </c>
      <c r="E31" s="33">
        <v>0</v>
      </c>
      <c r="F31" s="33">
        <v>0</v>
      </c>
      <c r="G31" s="33">
        <v>0</v>
      </c>
      <c r="H31" s="33">
        <v>0</v>
      </c>
      <c r="I31" s="33">
        <v>0</v>
      </c>
      <c r="J31" s="33">
        <v>0</v>
      </c>
      <c r="K31" s="33">
        <v>0</v>
      </c>
      <c r="L31" s="33">
        <v>0</v>
      </c>
      <c r="M31" s="33">
        <v>421523</v>
      </c>
      <c r="N31" s="33">
        <v>1251990</v>
      </c>
      <c r="O31" s="33">
        <v>0</v>
      </c>
      <c r="P31" s="128">
        <v>0</v>
      </c>
      <c r="Q31" s="128">
        <v>0</v>
      </c>
      <c r="R31" s="128">
        <v>0</v>
      </c>
      <c r="S31" s="128">
        <v>0</v>
      </c>
      <c r="T31" s="128">
        <v>0</v>
      </c>
      <c r="U31" s="128">
        <v>0</v>
      </c>
      <c r="V31" s="128">
        <v>168112</v>
      </c>
      <c r="W31" s="128">
        <v>0</v>
      </c>
      <c r="X31" s="128">
        <v>0</v>
      </c>
      <c r="Y31" s="128">
        <v>0</v>
      </c>
      <c r="Z31" s="128">
        <v>0</v>
      </c>
      <c r="AA31" s="128">
        <v>0</v>
      </c>
      <c r="AB31" s="128">
        <v>0</v>
      </c>
      <c r="AC31" s="128">
        <v>0</v>
      </c>
      <c r="AD31" s="130">
        <v>0</v>
      </c>
      <c r="AE31" s="128">
        <v>4272702</v>
      </c>
      <c r="AF31" s="128">
        <v>0</v>
      </c>
      <c r="AG31" s="128">
        <v>0</v>
      </c>
      <c r="AH31" s="128">
        <v>0</v>
      </c>
      <c r="AI31" s="128">
        <v>0</v>
      </c>
      <c r="AJ31" s="128">
        <v>3446102</v>
      </c>
      <c r="AK31" s="128">
        <v>0</v>
      </c>
      <c r="AL31" s="128">
        <v>0</v>
      </c>
      <c r="AM31" s="128">
        <v>0</v>
      </c>
      <c r="AN31" s="129">
        <v>0</v>
      </c>
    </row>
    <row r="32" spans="1:40" x14ac:dyDescent="0.15">
      <c r="A32" s="28" t="s">
        <v>26</v>
      </c>
      <c r="B32" s="48">
        <f t="shared" si="1"/>
        <v>2239996</v>
      </c>
      <c r="C32" s="33">
        <v>0</v>
      </c>
      <c r="D32" s="33">
        <v>722419</v>
      </c>
      <c r="E32" s="33">
        <v>0</v>
      </c>
      <c r="F32" s="33">
        <v>0</v>
      </c>
      <c r="G32" s="33">
        <v>0</v>
      </c>
      <c r="H32" s="33">
        <v>0</v>
      </c>
      <c r="I32" s="33">
        <v>0</v>
      </c>
      <c r="J32" s="33">
        <v>0</v>
      </c>
      <c r="K32" s="33">
        <v>0</v>
      </c>
      <c r="L32" s="33">
        <v>0</v>
      </c>
      <c r="M32" s="33">
        <v>0</v>
      </c>
      <c r="N32" s="33">
        <v>57000</v>
      </c>
      <c r="O32" s="33">
        <v>0</v>
      </c>
      <c r="P32" s="128">
        <v>0</v>
      </c>
      <c r="Q32" s="128">
        <v>0</v>
      </c>
      <c r="R32" s="128">
        <v>0</v>
      </c>
      <c r="S32" s="128">
        <v>0</v>
      </c>
      <c r="T32" s="128">
        <v>0</v>
      </c>
      <c r="U32" s="128">
        <v>0</v>
      </c>
      <c r="V32" s="128">
        <v>0</v>
      </c>
      <c r="W32" s="128">
        <v>0</v>
      </c>
      <c r="X32" s="128">
        <v>0</v>
      </c>
      <c r="Y32" s="128">
        <v>0</v>
      </c>
      <c r="Z32" s="128">
        <v>0</v>
      </c>
      <c r="AA32" s="128">
        <v>0</v>
      </c>
      <c r="AB32" s="128">
        <v>8217</v>
      </c>
      <c r="AC32" s="128">
        <v>80268</v>
      </c>
      <c r="AD32" s="128">
        <v>575002</v>
      </c>
      <c r="AE32" s="130">
        <v>0</v>
      </c>
      <c r="AF32" s="128">
        <v>0</v>
      </c>
      <c r="AG32" s="128">
        <v>0</v>
      </c>
      <c r="AH32" s="128">
        <v>0</v>
      </c>
      <c r="AI32" s="128">
        <v>25001</v>
      </c>
      <c r="AJ32" s="128">
        <v>772089</v>
      </c>
      <c r="AK32" s="128">
        <v>0</v>
      </c>
      <c r="AL32" s="128">
        <v>0</v>
      </c>
      <c r="AM32" s="128">
        <v>0</v>
      </c>
      <c r="AN32" s="129">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128">
        <v>0</v>
      </c>
      <c r="Q33" s="128">
        <v>0</v>
      </c>
      <c r="R33" s="128">
        <v>0</v>
      </c>
      <c r="S33" s="128">
        <v>0</v>
      </c>
      <c r="T33" s="128">
        <v>0</v>
      </c>
      <c r="U33" s="128">
        <v>0</v>
      </c>
      <c r="V33" s="128">
        <v>0</v>
      </c>
      <c r="W33" s="128">
        <v>0</v>
      </c>
      <c r="X33" s="128">
        <v>0</v>
      </c>
      <c r="Y33" s="128">
        <v>0</v>
      </c>
      <c r="Z33" s="128">
        <v>0</v>
      </c>
      <c r="AA33" s="128">
        <v>0</v>
      </c>
      <c r="AB33" s="128">
        <v>0</v>
      </c>
      <c r="AC33" s="128">
        <v>0</v>
      </c>
      <c r="AD33" s="128">
        <v>0</v>
      </c>
      <c r="AE33" s="128">
        <v>0</v>
      </c>
      <c r="AF33" s="130">
        <v>0</v>
      </c>
      <c r="AG33" s="128">
        <v>0</v>
      </c>
      <c r="AH33" s="128">
        <v>0</v>
      </c>
      <c r="AI33" s="128">
        <v>0</v>
      </c>
      <c r="AJ33" s="128">
        <v>0</v>
      </c>
      <c r="AK33" s="128">
        <v>0</v>
      </c>
      <c r="AL33" s="128">
        <v>0</v>
      </c>
      <c r="AM33" s="128">
        <v>0</v>
      </c>
      <c r="AN33" s="129">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128">
        <v>0</v>
      </c>
      <c r="Q34" s="128">
        <v>0</v>
      </c>
      <c r="R34" s="128">
        <v>0</v>
      </c>
      <c r="S34" s="128">
        <v>0</v>
      </c>
      <c r="T34" s="128">
        <v>0</v>
      </c>
      <c r="U34" s="128">
        <v>0</v>
      </c>
      <c r="V34" s="128">
        <v>0</v>
      </c>
      <c r="W34" s="128">
        <v>0</v>
      </c>
      <c r="X34" s="128">
        <v>0</v>
      </c>
      <c r="Y34" s="128">
        <v>0</v>
      </c>
      <c r="Z34" s="128">
        <v>0</v>
      </c>
      <c r="AA34" s="128">
        <v>0</v>
      </c>
      <c r="AB34" s="128">
        <v>0</v>
      </c>
      <c r="AC34" s="128">
        <v>0</v>
      </c>
      <c r="AD34" s="128">
        <v>0</v>
      </c>
      <c r="AE34" s="128">
        <v>0</v>
      </c>
      <c r="AF34" s="128">
        <v>0</v>
      </c>
      <c r="AG34" s="130">
        <v>0</v>
      </c>
      <c r="AH34" s="128">
        <v>0</v>
      </c>
      <c r="AI34" s="128">
        <v>0</v>
      </c>
      <c r="AJ34" s="128">
        <v>0</v>
      </c>
      <c r="AK34" s="128">
        <v>0</v>
      </c>
      <c r="AL34" s="128">
        <v>0</v>
      </c>
      <c r="AM34" s="128">
        <v>0</v>
      </c>
      <c r="AN34" s="129">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30">
        <v>0</v>
      </c>
      <c r="AI35" s="128">
        <v>0</v>
      </c>
      <c r="AJ35" s="128">
        <v>0</v>
      </c>
      <c r="AK35" s="128">
        <v>0</v>
      </c>
      <c r="AL35" s="128">
        <v>0</v>
      </c>
      <c r="AM35" s="128">
        <v>0</v>
      </c>
      <c r="AN35" s="129">
        <v>0</v>
      </c>
    </row>
    <row r="36" spans="1:40" x14ac:dyDescent="0.15">
      <c r="A36" s="28" t="s">
        <v>27</v>
      </c>
      <c r="B36" s="48">
        <f t="shared" si="1"/>
        <v>410569</v>
      </c>
      <c r="C36" s="33">
        <v>0</v>
      </c>
      <c r="D36" s="33">
        <v>277593</v>
      </c>
      <c r="E36" s="33">
        <v>0</v>
      </c>
      <c r="F36" s="33">
        <v>0</v>
      </c>
      <c r="G36" s="33">
        <v>0</v>
      </c>
      <c r="H36" s="33">
        <v>0</v>
      </c>
      <c r="I36" s="33">
        <v>0</v>
      </c>
      <c r="J36" s="33">
        <v>0</v>
      </c>
      <c r="K36" s="33">
        <v>0</v>
      </c>
      <c r="L36" s="33">
        <v>0</v>
      </c>
      <c r="M36" s="33">
        <v>0</v>
      </c>
      <c r="N36" s="33">
        <v>78377</v>
      </c>
      <c r="O36" s="33">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28">
        <v>0</v>
      </c>
      <c r="AG36" s="128">
        <v>0</v>
      </c>
      <c r="AH36" s="128">
        <v>0</v>
      </c>
      <c r="AI36" s="130">
        <v>0</v>
      </c>
      <c r="AJ36" s="128">
        <v>54599</v>
      </c>
      <c r="AK36" s="128">
        <v>0</v>
      </c>
      <c r="AL36" s="128">
        <v>0</v>
      </c>
      <c r="AM36" s="128">
        <v>0</v>
      </c>
      <c r="AN36" s="129">
        <v>0</v>
      </c>
    </row>
    <row r="37" spans="1:40" x14ac:dyDescent="0.15">
      <c r="A37" s="28" t="s">
        <v>32</v>
      </c>
      <c r="B37" s="48">
        <f t="shared" si="1"/>
        <v>12272073</v>
      </c>
      <c r="C37" s="33">
        <v>0</v>
      </c>
      <c r="D37" s="33">
        <v>3768871</v>
      </c>
      <c r="E37" s="33">
        <v>9684</v>
      </c>
      <c r="F37" s="33">
        <v>0</v>
      </c>
      <c r="G37" s="33">
        <v>0</v>
      </c>
      <c r="H37" s="33">
        <v>0</v>
      </c>
      <c r="I37" s="33">
        <v>0</v>
      </c>
      <c r="J37" s="33">
        <v>0</v>
      </c>
      <c r="K37" s="33">
        <v>0</v>
      </c>
      <c r="L37" s="33">
        <v>0</v>
      </c>
      <c r="M37" s="33">
        <v>0</v>
      </c>
      <c r="N37" s="33">
        <v>2168374</v>
      </c>
      <c r="O37" s="33">
        <v>0</v>
      </c>
      <c r="P37" s="128">
        <v>0</v>
      </c>
      <c r="Q37" s="128">
        <v>0</v>
      </c>
      <c r="R37" s="128">
        <v>0</v>
      </c>
      <c r="S37" s="128">
        <v>0</v>
      </c>
      <c r="T37" s="128">
        <v>0</v>
      </c>
      <c r="U37" s="128">
        <v>32219</v>
      </c>
      <c r="V37" s="128">
        <v>2623080</v>
      </c>
      <c r="W37" s="128">
        <v>0</v>
      </c>
      <c r="X37" s="128">
        <v>0</v>
      </c>
      <c r="Y37" s="128">
        <v>0</v>
      </c>
      <c r="Z37" s="128">
        <v>0</v>
      </c>
      <c r="AA37" s="128">
        <v>0</v>
      </c>
      <c r="AB37" s="128">
        <v>16392</v>
      </c>
      <c r="AC37" s="128">
        <v>2871281</v>
      </c>
      <c r="AD37" s="128">
        <v>148047</v>
      </c>
      <c r="AE37" s="128">
        <v>570288</v>
      </c>
      <c r="AF37" s="128">
        <v>0</v>
      </c>
      <c r="AG37" s="128">
        <v>0</v>
      </c>
      <c r="AH37" s="128">
        <v>15000</v>
      </c>
      <c r="AI37" s="128">
        <v>48837</v>
      </c>
      <c r="AJ37" s="130">
        <v>0</v>
      </c>
      <c r="AK37" s="128">
        <v>0</v>
      </c>
      <c r="AL37" s="128">
        <v>0</v>
      </c>
      <c r="AM37" s="128">
        <v>0</v>
      </c>
      <c r="AN37" s="129">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30">
        <v>0</v>
      </c>
      <c r="AL38" s="128">
        <v>0</v>
      </c>
      <c r="AM38" s="128">
        <v>0</v>
      </c>
      <c r="AN38" s="129">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30">
        <v>0</v>
      </c>
      <c r="AM39" s="128">
        <v>0</v>
      </c>
      <c r="AN39" s="129">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30">
        <v>0</v>
      </c>
      <c r="AN40" s="129">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2">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B2C6-6CFE-4A05-9595-241FEDF2CA6A}">
  <dimension ref="A1:AN42"/>
  <sheetViews>
    <sheetView zoomScale="80" zoomScaleNormal="80" workbookViewId="0">
      <selection activeCell="H9" sqref="H9"/>
    </sheetView>
  </sheetViews>
  <sheetFormatPr defaultColWidth="9" defaultRowHeight="15" x14ac:dyDescent="0.15"/>
  <cols>
    <col min="1" max="1" width="16.625" style="158" customWidth="1"/>
    <col min="2" max="2" width="14.125" style="1" customWidth="1"/>
    <col min="3" max="3" width="10.625" style="4" hidden="1" customWidth="1"/>
    <col min="4" max="4" width="12.375" style="4" customWidth="1"/>
    <col min="5" max="20" width="10.625" style="4" customWidth="1"/>
    <col min="21" max="21" width="10.625" style="7" customWidth="1"/>
    <col min="22" max="27" width="10.625" style="4" customWidth="1"/>
    <col min="28" max="28" width="11.125" style="4" customWidth="1"/>
    <col min="29" max="29" width="10.625" style="4" customWidth="1"/>
    <col min="30" max="30" width="11.375" style="4" customWidth="1"/>
    <col min="31" max="32" width="10.625" style="4" customWidth="1"/>
    <col min="33" max="34" width="10.625" style="2" customWidth="1"/>
    <col min="35" max="40" width="10.625" style="4" customWidth="1"/>
    <col min="41" max="16384" width="9" style="2"/>
  </cols>
  <sheetData>
    <row r="1" spans="1:40" ht="29.25" customHeight="1" x14ac:dyDescent="0.15">
      <c r="A1" s="67" t="s">
        <v>145</v>
      </c>
      <c r="B1" s="65" t="s">
        <v>227</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33" customHeight="1" x14ac:dyDescent="0.15">
      <c r="A3" s="53" t="s">
        <v>35</v>
      </c>
      <c r="B3" s="66" t="s">
        <v>134</v>
      </c>
      <c r="C3" s="35">
        <f t="shared" ref="C3:AN3" si="0">SUM(C4:C41)</f>
        <v>0</v>
      </c>
      <c r="D3" s="36">
        <f t="shared" si="0"/>
        <v>50971895</v>
      </c>
      <c r="E3" s="36">
        <f t="shared" si="0"/>
        <v>1884935</v>
      </c>
      <c r="F3" s="36">
        <f t="shared" si="0"/>
        <v>992301</v>
      </c>
      <c r="G3" s="36">
        <f t="shared" si="0"/>
        <v>0</v>
      </c>
      <c r="H3" s="36">
        <f t="shared" si="0"/>
        <v>0</v>
      </c>
      <c r="I3" s="36">
        <f t="shared" si="0"/>
        <v>0</v>
      </c>
      <c r="J3" s="36">
        <f t="shared" si="0"/>
        <v>3981722</v>
      </c>
      <c r="K3" s="36">
        <f t="shared" si="0"/>
        <v>0</v>
      </c>
      <c r="L3" s="36">
        <f t="shared" si="0"/>
        <v>1049526</v>
      </c>
      <c r="M3" s="36">
        <f t="shared" si="0"/>
        <v>1011209</v>
      </c>
      <c r="N3" s="36">
        <f t="shared" si="0"/>
        <v>17953086</v>
      </c>
      <c r="O3" s="36">
        <f t="shared" si="0"/>
        <v>0</v>
      </c>
      <c r="P3" s="36">
        <f>SUM(P4:P41)</f>
        <v>14000</v>
      </c>
      <c r="Q3" s="36">
        <f t="shared" si="0"/>
        <v>1117466</v>
      </c>
      <c r="R3" s="36">
        <f t="shared" si="0"/>
        <v>237830</v>
      </c>
      <c r="S3" s="36">
        <f t="shared" si="0"/>
        <v>0</v>
      </c>
      <c r="T3" s="36">
        <f t="shared" si="0"/>
        <v>0</v>
      </c>
      <c r="U3" s="36">
        <f t="shared" si="0"/>
        <v>10782</v>
      </c>
      <c r="V3" s="36">
        <f t="shared" si="0"/>
        <v>19828771</v>
      </c>
      <c r="W3" s="36">
        <f t="shared" si="0"/>
        <v>0</v>
      </c>
      <c r="X3" s="36">
        <f t="shared" si="0"/>
        <v>0</v>
      </c>
      <c r="Y3" s="36">
        <f t="shared" si="0"/>
        <v>0</v>
      </c>
      <c r="Z3" s="36">
        <f t="shared" si="0"/>
        <v>0</v>
      </c>
      <c r="AA3" s="36">
        <f t="shared" si="0"/>
        <v>0</v>
      </c>
      <c r="AB3" s="36">
        <f t="shared" si="0"/>
        <v>559088</v>
      </c>
      <c r="AC3" s="36">
        <f t="shared" si="0"/>
        <v>4241096</v>
      </c>
      <c r="AD3" s="36">
        <f t="shared" si="0"/>
        <v>12784636</v>
      </c>
      <c r="AE3" s="36">
        <f t="shared" si="0"/>
        <v>11376252</v>
      </c>
      <c r="AF3" s="36">
        <f t="shared" si="0"/>
        <v>0</v>
      </c>
      <c r="AG3" s="36">
        <f t="shared" si="0"/>
        <v>0</v>
      </c>
      <c r="AH3" s="36">
        <f t="shared" si="0"/>
        <v>10700</v>
      </c>
      <c r="AI3" s="36">
        <f t="shared" si="0"/>
        <v>6481140</v>
      </c>
      <c r="AJ3" s="36">
        <f t="shared" si="0"/>
        <v>23760094</v>
      </c>
      <c r="AK3" s="36">
        <f t="shared" si="0"/>
        <v>0</v>
      </c>
      <c r="AL3" s="36">
        <f t="shared" si="0"/>
        <v>62304</v>
      </c>
      <c r="AM3" s="36">
        <f t="shared" si="0"/>
        <v>0</v>
      </c>
      <c r="AN3" s="37">
        <f t="shared" si="0"/>
        <v>0</v>
      </c>
    </row>
    <row r="4" spans="1:40" x14ac:dyDescent="0.15">
      <c r="A4" s="38" t="s">
        <v>127</v>
      </c>
      <c r="B4" s="47">
        <f t="shared" ref="B4:B41" si="1">SUM(C4:AN4)</f>
        <v>69156500</v>
      </c>
      <c r="C4" s="32">
        <v>0</v>
      </c>
      <c r="D4" s="34">
        <v>1202550</v>
      </c>
      <c r="E4" s="34">
        <v>1637500</v>
      </c>
      <c r="F4" s="34">
        <v>4987</v>
      </c>
      <c r="G4" s="34">
        <v>0</v>
      </c>
      <c r="H4" s="34">
        <v>0</v>
      </c>
      <c r="I4" s="34">
        <v>0</v>
      </c>
      <c r="J4" s="34">
        <v>3481722</v>
      </c>
      <c r="K4" s="34">
        <v>0</v>
      </c>
      <c r="L4" s="34">
        <v>815614</v>
      </c>
      <c r="M4" s="34">
        <v>3911</v>
      </c>
      <c r="N4" s="34">
        <v>12843510</v>
      </c>
      <c r="O4" s="4">
        <v>0</v>
      </c>
      <c r="P4" s="126">
        <v>0</v>
      </c>
      <c r="Q4" s="126">
        <v>0</v>
      </c>
      <c r="R4" s="126">
        <v>197165</v>
      </c>
      <c r="S4" s="126">
        <v>0</v>
      </c>
      <c r="T4" s="126">
        <v>0</v>
      </c>
      <c r="U4" s="126">
        <v>10782</v>
      </c>
      <c r="V4" s="126">
        <v>18035356</v>
      </c>
      <c r="W4" s="126">
        <v>0</v>
      </c>
      <c r="X4" s="126">
        <v>0</v>
      </c>
      <c r="Y4" s="126">
        <v>0</v>
      </c>
      <c r="Z4" s="126">
        <v>0</v>
      </c>
      <c r="AA4" s="126">
        <v>0</v>
      </c>
      <c r="AB4" s="126">
        <v>160354</v>
      </c>
      <c r="AC4" s="126">
        <v>2445896</v>
      </c>
      <c r="AD4" s="126">
        <v>5810054</v>
      </c>
      <c r="AE4" s="126">
        <v>6207842</v>
      </c>
      <c r="AF4" s="126">
        <v>0</v>
      </c>
      <c r="AG4" s="126">
        <v>0</v>
      </c>
      <c r="AH4" s="126">
        <v>0</v>
      </c>
      <c r="AI4" s="126">
        <v>6300921</v>
      </c>
      <c r="AJ4" s="126">
        <v>9936032</v>
      </c>
      <c r="AK4" s="126">
        <v>0</v>
      </c>
      <c r="AL4" s="126">
        <v>62304</v>
      </c>
      <c r="AM4" s="126">
        <v>0</v>
      </c>
      <c r="AN4" s="127">
        <v>0</v>
      </c>
    </row>
    <row r="5" spans="1:40" s="1" customFormat="1" x14ac:dyDescent="0.15">
      <c r="A5" s="40" t="s">
        <v>126</v>
      </c>
      <c r="B5" s="48">
        <f t="shared" si="1"/>
        <v>20195798</v>
      </c>
      <c r="C5" s="34">
        <v>0</v>
      </c>
      <c r="D5" s="32">
        <v>0</v>
      </c>
      <c r="E5" s="33">
        <v>0</v>
      </c>
      <c r="F5" s="33">
        <v>987314</v>
      </c>
      <c r="G5" s="33">
        <v>0</v>
      </c>
      <c r="H5" s="33">
        <v>0</v>
      </c>
      <c r="I5" s="33">
        <v>0</v>
      </c>
      <c r="J5" s="33">
        <v>500000</v>
      </c>
      <c r="K5" s="33">
        <v>0</v>
      </c>
      <c r="L5" s="33">
        <v>87857</v>
      </c>
      <c r="M5" s="33">
        <v>1007298</v>
      </c>
      <c r="N5" s="33">
        <v>352177</v>
      </c>
      <c r="O5" s="33">
        <v>0</v>
      </c>
      <c r="P5" s="128">
        <v>14000</v>
      </c>
      <c r="Q5" s="128">
        <v>1117466</v>
      </c>
      <c r="R5" s="128">
        <v>40665</v>
      </c>
      <c r="S5" s="128">
        <v>0</v>
      </c>
      <c r="T5" s="128">
        <v>0</v>
      </c>
      <c r="U5" s="128">
        <v>0</v>
      </c>
      <c r="V5" s="128">
        <v>1277395</v>
      </c>
      <c r="W5" s="128">
        <v>0</v>
      </c>
      <c r="X5" s="128">
        <v>0</v>
      </c>
      <c r="Y5" s="128">
        <v>0</v>
      </c>
      <c r="Z5" s="128">
        <v>0</v>
      </c>
      <c r="AA5" s="128">
        <v>0</v>
      </c>
      <c r="AB5" s="128">
        <v>143274</v>
      </c>
      <c r="AC5" s="128">
        <v>50078</v>
      </c>
      <c r="AD5" s="128">
        <v>3365531</v>
      </c>
      <c r="AE5" s="128">
        <v>2503778</v>
      </c>
      <c r="AF5" s="128">
        <v>0</v>
      </c>
      <c r="AG5" s="128">
        <v>0</v>
      </c>
      <c r="AH5" s="128">
        <v>0</v>
      </c>
      <c r="AI5" s="128">
        <v>180219</v>
      </c>
      <c r="AJ5" s="128">
        <v>8568746</v>
      </c>
      <c r="AK5" s="128">
        <v>0</v>
      </c>
      <c r="AL5" s="128">
        <v>0</v>
      </c>
      <c r="AM5" s="128">
        <v>0</v>
      </c>
      <c r="AN5" s="129">
        <v>0</v>
      </c>
    </row>
    <row r="6" spans="1:40" x14ac:dyDescent="0.15">
      <c r="A6" s="42" t="s">
        <v>10</v>
      </c>
      <c r="B6" s="48">
        <f t="shared" si="1"/>
        <v>1637500</v>
      </c>
      <c r="C6" s="33">
        <v>0</v>
      </c>
      <c r="D6" s="33">
        <v>0</v>
      </c>
      <c r="E6" s="32">
        <v>0</v>
      </c>
      <c r="F6" s="33">
        <v>0</v>
      </c>
      <c r="G6" s="33">
        <v>0</v>
      </c>
      <c r="H6" s="33">
        <v>0</v>
      </c>
      <c r="I6" s="33">
        <v>0</v>
      </c>
      <c r="J6" s="33">
        <v>0</v>
      </c>
      <c r="K6" s="33">
        <v>0</v>
      </c>
      <c r="L6" s="33">
        <v>0</v>
      </c>
      <c r="M6" s="33">
        <v>0</v>
      </c>
      <c r="N6" s="33">
        <v>0</v>
      </c>
      <c r="O6" s="33">
        <v>0</v>
      </c>
      <c r="P6" s="128">
        <v>0</v>
      </c>
      <c r="Q6" s="128">
        <v>0</v>
      </c>
      <c r="R6" s="128">
        <v>0</v>
      </c>
      <c r="S6" s="128">
        <v>0</v>
      </c>
      <c r="T6" s="128">
        <v>0</v>
      </c>
      <c r="U6" s="128">
        <v>0</v>
      </c>
      <c r="V6" s="128">
        <v>0</v>
      </c>
      <c r="W6" s="128">
        <v>0</v>
      </c>
      <c r="X6" s="128">
        <v>0</v>
      </c>
      <c r="Y6" s="128">
        <v>0</v>
      </c>
      <c r="Z6" s="128">
        <v>0</v>
      </c>
      <c r="AA6" s="128">
        <v>0</v>
      </c>
      <c r="AB6" s="128">
        <v>0</v>
      </c>
      <c r="AC6" s="128">
        <v>0</v>
      </c>
      <c r="AD6" s="128">
        <v>0</v>
      </c>
      <c r="AE6" s="128">
        <v>0</v>
      </c>
      <c r="AF6" s="128">
        <v>0</v>
      </c>
      <c r="AG6" s="128">
        <v>0</v>
      </c>
      <c r="AH6" s="128">
        <v>0</v>
      </c>
      <c r="AI6" s="128">
        <v>0</v>
      </c>
      <c r="AJ6" s="128">
        <v>1637500</v>
      </c>
      <c r="AK6" s="128">
        <v>0</v>
      </c>
      <c r="AL6" s="128">
        <v>0</v>
      </c>
      <c r="AM6" s="128">
        <v>0</v>
      </c>
      <c r="AN6" s="129">
        <v>0</v>
      </c>
    </row>
    <row r="7" spans="1:40" x14ac:dyDescent="0.15">
      <c r="A7" s="42" t="s">
        <v>8</v>
      </c>
      <c r="B7" s="48">
        <f t="shared" si="1"/>
        <v>4987</v>
      </c>
      <c r="C7" s="33">
        <v>0</v>
      </c>
      <c r="D7" s="33">
        <v>4987</v>
      </c>
      <c r="E7" s="33">
        <v>0</v>
      </c>
      <c r="F7" s="32">
        <v>0</v>
      </c>
      <c r="G7" s="33">
        <v>0</v>
      </c>
      <c r="H7" s="33">
        <v>0</v>
      </c>
      <c r="I7" s="33">
        <v>0</v>
      </c>
      <c r="J7" s="33">
        <v>0</v>
      </c>
      <c r="K7" s="33">
        <v>0</v>
      </c>
      <c r="L7" s="33">
        <v>0</v>
      </c>
      <c r="M7" s="33">
        <v>0</v>
      </c>
      <c r="N7" s="33">
        <v>0</v>
      </c>
      <c r="O7" s="33">
        <v>0</v>
      </c>
      <c r="P7" s="128">
        <v>0</v>
      </c>
      <c r="Q7" s="128">
        <v>0</v>
      </c>
      <c r="R7" s="128">
        <v>0</v>
      </c>
      <c r="S7" s="128">
        <v>0</v>
      </c>
      <c r="T7" s="128">
        <v>0</v>
      </c>
      <c r="U7" s="128">
        <v>0</v>
      </c>
      <c r="V7" s="128">
        <v>0</v>
      </c>
      <c r="W7" s="128">
        <v>0</v>
      </c>
      <c r="X7" s="128">
        <v>0</v>
      </c>
      <c r="Y7" s="128">
        <v>0</v>
      </c>
      <c r="Z7" s="128">
        <v>0</v>
      </c>
      <c r="AA7" s="128">
        <v>0</v>
      </c>
      <c r="AB7" s="128">
        <v>0</v>
      </c>
      <c r="AC7" s="128">
        <v>0</v>
      </c>
      <c r="AD7" s="128">
        <v>0</v>
      </c>
      <c r="AE7" s="128">
        <v>0</v>
      </c>
      <c r="AF7" s="128">
        <v>0</v>
      </c>
      <c r="AG7" s="128">
        <v>0</v>
      </c>
      <c r="AH7" s="128">
        <v>0</v>
      </c>
      <c r="AI7" s="128">
        <v>0</v>
      </c>
      <c r="AJ7" s="128">
        <v>0</v>
      </c>
      <c r="AK7" s="128">
        <v>0</v>
      </c>
      <c r="AL7" s="128">
        <v>0</v>
      </c>
      <c r="AM7" s="128">
        <v>0</v>
      </c>
      <c r="AN7" s="129">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128">
        <v>0</v>
      </c>
      <c r="Q8" s="128">
        <v>0</v>
      </c>
      <c r="R8" s="128">
        <v>0</v>
      </c>
      <c r="S8" s="128">
        <v>0</v>
      </c>
      <c r="T8" s="128">
        <v>0</v>
      </c>
      <c r="U8" s="128">
        <v>0</v>
      </c>
      <c r="V8" s="128">
        <v>0</v>
      </c>
      <c r="W8" s="128">
        <v>0</v>
      </c>
      <c r="X8" s="128">
        <v>0</v>
      </c>
      <c r="Y8" s="128">
        <v>0</v>
      </c>
      <c r="Z8" s="128">
        <v>0</v>
      </c>
      <c r="AA8" s="128">
        <v>0</v>
      </c>
      <c r="AB8" s="128">
        <v>0</v>
      </c>
      <c r="AC8" s="128">
        <v>0</v>
      </c>
      <c r="AD8" s="128">
        <v>0</v>
      </c>
      <c r="AE8" s="128">
        <v>0</v>
      </c>
      <c r="AF8" s="128">
        <v>0</v>
      </c>
      <c r="AG8" s="128">
        <v>0</v>
      </c>
      <c r="AH8" s="128">
        <v>0</v>
      </c>
      <c r="AI8" s="128">
        <v>0</v>
      </c>
      <c r="AJ8" s="128">
        <v>0</v>
      </c>
      <c r="AK8" s="128">
        <v>0</v>
      </c>
      <c r="AL8" s="128">
        <v>0</v>
      </c>
      <c r="AM8" s="128">
        <v>0</v>
      </c>
      <c r="AN8" s="129">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128">
        <v>0</v>
      </c>
      <c r="Q9" s="128">
        <v>0</v>
      </c>
      <c r="R9" s="128">
        <v>0</v>
      </c>
      <c r="S9" s="128">
        <v>0</v>
      </c>
      <c r="T9" s="128">
        <v>0</v>
      </c>
      <c r="U9" s="128">
        <v>0</v>
      </c>
      <c r="V9" s="128">
        <v>0</v>
      </c>
      <c r="W9" s="128">
        <v>0</v>
      </c>
      <c r="X9" s="128">
        <v>0</v>
      </c>
      <c r="Y9" s="128">
        <v>0</v>
      </c>
      <c r="Z9" s="128">
        <v>0</v>
      </c>
      <c r="AA9" s="128">
        <v>0</v>
      </c>
      <c r="AB9" s="128">
        <v>0</v>
      </c>
      <c r="AC9" s="128">
        <v>0</v>
      </c>
      <c r="AD9" s="128">
        <v>0</v>
      </c>
      <c r="AE9" s="128">
        <v>0</v>
      </c>
      <c r="AF9" s="128">
        <v>0</v>
      </c>
      <c r="AG9" s="128">
        <v>0</v>
      </c>
      <c r="AH9" s="128">
        <v>0</v>
      </c>
      <c r="AI9" s="128">
        <v>0</v>
      </c>
      <c r="AJ9" s="128">
        <v>0</v>
      </c>
      <c r="AK9" s="128">
        <v>0</v>
      </c>
      <c r="AL9" s="128">
        <v>0</v>
      </c>
      <c r="AM9" s="128">
        <v>0</v>
      </c>
      <c r="AN9" s="129">
        <v>0</v>
      </c>
    </row>
    <row r="10" spans="1:40" x14ac:dyDescent="0.15">
      <c r="A10" s="42" t="s">
        <v>84</v>
      </c>
      <c r="B10" s="48">
        <f t="shared" si="1"/>
        <v>2902</v>
      </c>
      <c r="C10" s="33">
        <v>0</v>
      </c>
      <c r="D10" s="33">
        <v>2902</v>
      </c>
      <c r="E10" s="33">
        <v>0</v>
      </c>
      <c r="F10" s="33">
        <v>0</v>
      </c>
      <c r="G10" s="33">
        <v>0</v>
      </c>
      <c r="H10" s="33">
        <v>0</v>
      </c>
      <c r="I10" s="32">
        <v>0</v>
      </c>
      <c r="J10" s="33">
        <v>0</v>
      </c>
      <c r="K10" s="33">
        <v>0</v>
      </c>
      <c r="L10" s="33">
        <v>0</v>
      </c>
      <c r="M10" s="33">
        <v>0</v>
      </c>
      <c r="N10" s="33">
        <v>0</v>
      </c>
      <c r="O10" s="33">
        <v>0</v>
      </c>
      <c r="P10" s="128">
        <v>0</v>
      </c>
      <c r="Q10" s="128">
        <v>0</v>
      </c>
      <c r="R10" s="128">
        <v>0</v>
      </c>
      <c r="S10" s="128">
        <v>0</v>
      </c>
      <c r="T10" s="128">
        <v>0</v>
      </c>
      <c r="U10" s="128">
        <v>0</v>
      </c>
      <c r="V10" s="128">
        <v>0</v>
      </c>
      <c r="W10" s="128">
        <v>0</v>
      </c>
      <c r="X10" s="128">
        <v>0</v>
      </c>
      <c r="Y10" s="128">
        <v>0</v>
      </c>
      <c r="Z10" s="128">
        <v>0</v>
      </c>
      <c r="AA10" s="128">
        <v>0</v>
      </c>
      <c r="AB10" s="128">
        <v>0</v>
      </c>
      <c r="AC10" s="128">
        <v>0</v>
      </c>
      <c r="AD10" s="128">
        <v>0</v>
      </c>
      <c r="AE10" s="128">
        <v>0</v>
      </c>
      <c r="AF10" s="128">
        <v>0</v>
      </c>
      <c r="AG10" s="128">
        <v>0</v>
      </c>
      <c r="AH10" s="128">
        <v>0</v>
      </c>
      <c r="AI10" s="128">
        <v>0</v>
      </c>
      <c r="AJ10" s="128">
        <v>0</v>
      </c>
      <c r="AK10" s="128">
        <v>0</v>
      </c>
      <c r="AL10" s="128">
        <v>0</v>
      </c>
      <c r="AM10" s="128">
        <v>0</v>
      </c>
      <c r="AN10" s="129">
        <v>0</v>
      </c>
    </row>
    <row r="11" spans="1:40" x14ac:dyDescent="0.15">
      <c r="A11" s="42" t="s">
        <v>11</v>
      </c>
      <c r="B11" s="48">
        <f t="shared" si="1"/>
        <v>3575000</v>
      </c>
      <c r="C11" s="33">
        <v>0</v>
      </c>
      <c r="D11" s="33">
        <v>3575000</v>
      </c>
      <c r="E11" s="33">
        <v>0</v>
      </c>
      <c r="F11" s="33">
        <v>0</v>
      </c>
      <c r="G11" s="33">
        <v>0</v>
      </c>
      <c r="H11" s="33">
        <v>0</v>
      </c>
      <c r="I11" s="33">
        <v>0</v>
      </c>
      <c r="J11" s="32">
        <v>0</v>
      </c>
      <c r="K11" s="33">
        <v>0</v>
      </c>
      <c r="L11" s="33">
        <v>0</v>
      </c>
      <c r="M11" s="33">
        <v>0</v>
      </c>
      <c r="N11" s="33">
        <v>0</v>
      </c>
      <c r="O11" s="33">
        <v>0</v>
      </c>
      <c r="P11" s="128">
        <v>0</v>
      </c>
      <c r="Q11" s="128">
        <v>0</v>
      </c>
      <c r="R11" s="128">
        <v>0</v>
      </c>
      <c r="S11" s="128">
        <v>0</v>
      </c>
      <c r="T11" s="128">
        <v>0</v>
      </c>
      <c r="U11" s="128">
        <v>0</v>
      </c>
      <c r="V11" s="128">
        <v>0</v>
      </c>
      <c r="W11" s="128">
        <v>0</v>
      </c>
      <c r="X11" s="128">
        <v>0</v>
      </c>
      <c r="Y11" s="128">
        <v>0</v>
      </c>
      <c r="Z11" s="128">
        <v>0</v>
      </c>
      <c r="AA11" s="128">
        <v>0</v>
      </c>
      <c r="AB11" s="128">
        <v>0</v>
      </c>
      <c r="AC11" s="128">
        <v>0</v>
      </c>
      <c r="AD11" s="128">
        <v>0</v>
      </c>
      <c r="AE11" s="128">
        <v>0</v>
      </c>
      <c r="AF11" s="128">
        <v>0</v>
      </c>
      <c r="AG11" s="128">
        <v>0</v>
      </c>
      <c r="AH11" s="128">
        <v>0</v>
      </c>
      <c r="AI11" s="128">
        <v>0</v>
      </c>
      <c r="AJ11" s="128">
        <v>0</v>
      </c>
      <c r="AK11" s="128">
        <v>0</v>
      </c>
      <c r="AL11" s="128">
        <v>0</v>
      </c>
      <c r="AM11" s="128">
        <v>0</v>
      </c>
      <c r="AN11" s="129">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128">
        <v>0</v>
      </c>
      <c r="Q12" s="128">
        <v>0</v>
      </c>
      <c r="R12" s="128">
        <v>0</v>
      </c>
      <c r="S12" s="128">
        <v>0</v>
      </c>
      <c r="T12" s="128">
        <v>0</v>
      </c>
      <c r="U12" s="128">
        <v>0</v>
      </c>
      <c r="V12" s="128">
        <v>0</v>
      </c>
      <c r="W12" s="128">
        <v>0</v>
      </c>
      <c r="X12" s="128">
        <v>0</v>
      </c>
      <c r="Y12" s="128">
        <v>0</v>
      </c>
      <c r="Z12" s="128">
        <v>0</v>
      </c>
      <c r="AA12" s="128">
        <v>0</v>
      </c>
      <c r="AB12" s="128">
        <v>0</v>
      </c>
      <c r="AC12" s="128">
        <v>0</v>
      </c>
      <c r="AD12" s="128">
        <v>0</v>
      </c>
      <c r="AE12" s="128">
        <v>0</v>
      </c>
      <c r="AF12" s="128">
        <v>0</v>
      </c>
      <c r="AG12" s="128">
        <v>0</v>
      </c>
      <c r="AH12" s="128">
        <v>0</v>
      </c>
      <c r="AI12" s="128">
        <v>0</v>
      </c>
      <c r="AJ12" s="128">
        <v>0</v>
      </c>
      <c r="AK12" s="128">
        <v>0</v>
      </c>
      <c r="AL12" s="128">
        <v>0</v>
      </c>
      <c r="AM12" s="128">
        <v>0</v>
      </c>
      <c r="AN12" s="129">
        <v>0</v>
      </c>
    </row>
    <row r="13" spans="1:40" x14ac:dyDescent="0.15">
      <c r="A13" s="42" t="s">
        <v>5</v>
      </c>
      <c r="B13" s="48">
        <f t="shared" si="1"/>
        <v>814579</v>
      </c>
      <c r="C13" s="33">
        <v>0</v>
      </c>
      <c r="D13" s="33">
        <v>814579</v>
      </c>
      <c r="E13" s="33">
        <v>0</v>
      </c>
      <c r="F13" s="33">
        <v>0</v>
      </c>
      <c r="G13" s="33">
        <v>0</v>
      </c>
      <c r="H13" s="33">
        <v>0</v>
      </c>
      <c r="I13" s="33">
        <v>0</v>
      </c>
      <c r="J13" s="33">
        <v>0</v>
      </c>
      <c r="K13" s="33">
        <v>0</v>
      </c>
      <c r="L13" s="32">
        <v>0</v>
      </c>
      <c r="M13" s="33">
        <v>0</v>
      </c>
      <c r="N13" s="33">
        <v>0</v>
      </c>
      <c r="O13" s="33">
        <v>0</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9">
        <v>0</v>
      </c>
    </row>
    <row r="14" spans="1:40" x14ac:dyDescent="0.15">
      <c r="A14" s="42" t="s">
        <v>6</v>
      </c>
      <c r="B14" s="48">
        <f t="shared" si="1"/>
        <v>180292</v>
      </c>
      <c r="C14" s="33">
        <v>0</v>
      </c>
      <c r="D14" s="33">
        <v>292</v>
      </c>
      <c r="E14" s="33">
        <v>0</v>
      </c>
      <c r="F14" s="33">
        <v>0</v>
      </c>
      <c r="G14" s="33">
        <v>0</v>
      </c>
      <c r="H14" s="33">
        <v>0</v>
      </c>
      <c r="I14" s="33">
        <v>0</v>
      </c>
      <c r="J14" s="33">
        <v>0</v>
      </c>
      <c r="K14" s="33">
        <v>0</v>
      </c>
      <c r="L14" s="33">
        <v>0</v>
      </c>
      <c r="M14" s="32">
        <v>0</v>
      </c>
      <c r="N14" s="33">
        <v>0</v>
      </c>
      <c r="O14" s="33">
        <v>0</v>
      </c>
      <c r="P14" s="128">
        <v>0</v>
      </c>
      <c r="Q14" s="128">
        <v>0</v>
      </c>
      <c r="R14" s="128">
        <v>0</v>
      </c>
      <c r="S14" s="128">
        <v>0</v>
      </c>
      <c r="T14" s="128">
        <v>0</v>
      </c>
      <c r="U14" s="128">
        <v>0</v>
      </c>
      <c r="V14" s="128">
        <v>0</v>
      </c>
      <c r="W14" s="128">
        <v>0</v>
      </c>
      <c r="X14" s="128">
        <v>0</v>
      </c>
      <c r="Y14" s="128">
        <v>0</v>
      </c>
      <c r="Z14" s="128">
        <v>0</v>
      </c>
      <c r="AA14" s="128">
        <v>0</v>
      </c>
      <c r="AB14" s="128">
        <v>180000</v>
      </c>
      <c r="AC14" s="128">
        <v>0</v>
      </c>
      <c r="AD14" s="128">
        <v>0</v>
      </c>
      <c r="AE14" s="128">
        <v>0</v>
      </c>
      <c r="AF14" s="128">
        <v>0</v>
      </c>
      <c r="AG14" s="128">
        <v>0</v>
      </c>
      <c r="AH14" s="128">
        <v>0</v>
      </c>
      <c r="AI14" s="128">
        <v>0</v>
      </c>
      <c r="AJ14" s="128">
        <v>0</v>
      </c>
      <c r="AK14" s="128">
        <v>0</v>
      </c>
      <c r="AL14" s="128">
        <v>0</v>
      </c>
      <c r="AM14" s="128">
        <v>0</v>
      </c>
      <c r="AN14" s="129">
        <v>0</v>
      </c>
    </row>
    <row r="15" spans="1:40" x14ac:dyDescent="0.15">
      <c r="A15" s="42" t="s">
        <v>12</v>
      </c>
      <c r="B15" s="48">
        <f t="shared" si="1"/>
        <v>15329784</v>
      </c>
      <c r="C15" s="33">
        <v>0</v>
      </c>
      <c r="D15" s="33">
        <v>12337359</v>
      </c>
      <c r="E15" s="33">
        <v>0</v>
      </c>
      <c r="F15" s="33">
        <v>0</v>
      </c>
      <c r="G15" s="33">
        <v>0</v>
      </c>
      <c r="H15" s="33">
        <v>0</v>
      </c>
      <c r="I15" s="33">
        <v>0</v>
      </c>
      <c r="J15" s="33">
        <v>0</v>
      </c>
      <c r="K15" s="33">
        <v>0</v>
      </c>
      <c r="L15" s="33">
        <v>0</v>
      </c>
      <c r="M15" s="33">
        <v>0</v>
      </c>
      <c r="N15" s="32">
        <v>0</v>
      </c>
      <c r="O15" s="33">
        <v>0</v>
      </c>
      <c r="P15" s="128">
        <v>0</v>
      </c>
      <c r="Q15" s="128">
        <v>0</v>
      </c>
      <c r="R15" s="128">
        <v>0</v>
      </c>
      <c r="S15" s="128">
        <v>0</v>
      </c>
      <c r="T15" s="128">
        <v>0</v>
      </c>
      <c r="U15" s="128">
        <v>0</v>
      </c>
      <c r="V15" s="128">
        <v>0</v>
      </c>
      <c r="W15" s="128">
        <v>0</v>
      </c>
      <c r="X15" s="128">
        <v>0</v>
      </c>
      <c r="Y15" s="128">
        <v>0</v>
      </c>
      <c r="Z15" s="128">
        <v>0</v>
      </c>
      <c r="AA15" s="128">
        <v>0</v>
      </c>
      <c r="AB15" s="128">
        <v>75460</v>
      </c>
      <c r="AC15" s="128">
        <v>0</v>
      </c>
      <c r="AD15" s="128">
        <v>73684</v>
      </c>
      <c r="AE15" s="128">
        <v>1126643</v>
      </c>
      <c r="AF15" s="128">
        <v>0</v>
      </c>
      <c r="AG15" s="128">
        <v>0</v>
      </c>
      <c r="AH15" s="128">
        <v>0</v>
      </c>
      <c r="AI15" s="128">
        <v>0</v>
      </c>
      <c r="AJ15" s="128">
        <v>1716638</v>
      </c>
      <c r="AK15" s="128">
        <v>0</v>
      </c>
      <c r="AL15" s="128">
        <v>0</v>
      </c>
      <c r="AM15" s="128">
        <v>0</v>
      </c>
      <c r="AN15" s="129">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128">
        <v>0</v>
      </c>
      <c r="Q16" s="128">
        <v>0</v>
      </c>
      <c r="R16" s="128">
        <v>0</v>
      </c>
      <c r="S16" s="128">
        <v>0</v>
      </c>
      <c r="T16" s="128">
        <v>0</v>
      </c>
      <c r="U16" s="128">
        <v>0</v>
      </c>
      <c r="V16" s="128">
        <v>0</v>
      </c>
      <c r="W16" s="128">
        <v>0</v>
      </c>
      <c r="X16" s="128">
        <v>0</v>
      </c>
      <c r="Y16" s="128">
        <v>0</v>
      </c>
      <c r="Z16" s="128">
        <v>0</v>
      </c>
      <c r="AA16" s="128">
        <v>0</v>
      </c>
      <c r="AB16" s="128">
        <v>0</v>
      </c>
      <c r="AC16" s="128">
        <v>0</v>
      </c>
      <c r="AD16" s="128">
        <v>0</v>
      </c>
      <c r="AE16" s="128">
        <v>0</v>
      </c>
      <c r="AF16" s="128">
        <v>0</v>
      </c>
      <c r="AG16" s="128">
        <v>0</v>
      </c>
      <c r="AH16" s="128">
        <v>0</v>
      </c>
      <c r="AI16" s="128">
        <v>0</v>
      </c>
      <c r="AJ16" s="128">
        <v>0</v>
      </c>
      <c r="AK16" s="128">
        <v>0</v>
      </c>
      <c r="AL16" s="128">
        <v>0</v>
      </c>
      <c r="AM16" s="128">
        <v>0</v>
      </c>
      <c r="AN16" s="129">
        <v>0</v>
      </c>
    </row>
    <row r="17" spans="1:40" x14ac:dyDescent="0.15">
      <c r="A17" s="42" t="s">
        <v>17</v>
      </c>
      <c r="B17" s="48">
        <f t="shared" si="1"/>
        <v>14000</v>
      </c>
      <c r="C17" s="33">
        <v>0</v>
      </c>
      <c r="D17" s="33">
        <v>14000</v>
      </c>
      <c r="E17" s="33">
        <v>0</v>
      </c>
      <c r="F17" s="33">
        <v>0</v>
      </c>
      <c r="G17" s="33">
        <v>0</v>
      </c>
      <c r="H17" s="33">
        <v>0</v>
      </c>
      <c r="I17" s="33">
        <v>0</v>
      </c>
      <c r="J17" s="33">
        <v>0</v>
      </c>
      <c r="K17" s="33">
        <v>0</v>
      </c>
      <c r="L17" s="33">
        <v>0</v>
      </c>
      <c r="M17" s="33">
        <v>0</v>
      </c>
      <c r="N17" s="33">
        <v>0</v>
      </c>
      <c r="O17" s="33">
        <v>0</v>
      </c>
      <c r="P17" s="130">
        <v>0</v>
      </c>
      <c r="Q17" s="128">
        <v>0</v>
      </c>
      <c r="R17" s="128">
        <v>0</v>
      </c>
      <c r="S17" s="128">
        <v>0</v>
      </c>
      <c r="T17" s="128">
        <v>0</v>
      </c>
      <c r="U17" s="128">
        <v>0</v>
      </c>
      <c r="V17" s="128">
        <v>0</v>
      </c>
      <c r="W17" s="128">
        <v>0</v>
      </c>
      <c r="X17" s="128">
        <v>0</v>
      </c>
      <c r="Y17" s="128">
        <v>0</v>
      </c>
      <c r="Z17" s="128">
        <v>0</v>
      </c>
      <c r="AA17" s="128">
        <v>0</v>
      </c>
      <c r="AB17" s="128">
        <v>0</v>
      </c>
      <c r="AC17" s="128">
        <v>0</v>
      </c>
      <c r="AD17" s="128">
        <v>0</v>
      </c>
      <c r="AE17" s="128">
        <v>0</v>
      </c>
      <c r="AF17" s="128">
        <v>0</v>
      </c>
      <c r="AG17" s="128">
        <v>0</v>
      </c>
      <c r="AH17" s="128">
        <v>0</v>
      </c>
      <c r="AI17" s="128">
        <v>0</v>
      </c>
      <c r="AJ17" s="128">
        <v>0</v>
      </c>
      <c r="AK17" s="128">
        <v>0</v>
      </c>
      <c r="AL17" s="128">
        <v>0</v>
      </c>
      <c r="AM17" s="128">
        <v>0</v>
      </c>
      <c r="AN17" s="129">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128">
        <v>0</v>
      </c>
      <c r="Q18" s="130">
        <v>0</v>
      </c>
      <c r="R18" s="128">
        <v>0</v>
      </c>
      <c r="S18" s="128">
        <v>0</v>
      </c>
      <c r="T18" s="128">
        <v>0</v>
      </c>
      <c r="U18" s="128">
        <v>0</v>
      </c>
      <c r="V18" s="128">
        <v>0</v>
      </c>
      <c r="W18" s="128">
        <v>0</v>
      </c>
      <c r="X18" s="128">
        <v>0</v>
      </c>
      <c r="Y18" s="128">
        <v>0</v>
      </c>
      <c r="Z18" s="128">
        <v>0</v>
      </c>
      <c r="AA18" s="128">
        <v>0</v>
      </c>
      <c r="AB18" s="128">
        <v>0</v>
      </c>
      <c r="AC18" s="128">
        <v>0</v>
      </c>
      <c r="AD18" s="128">
        <v>0</v>
      </c>
      <c r="AE18" s="128">
        <v>0</v>
      </c>
      <c r="AF18" s="128">
        <v>0</v>
      </c>
      <c r="AG18" s="128">
        <v>0</v>
      </c>
      <c r="AH18" s="128">
        <v>0</v>
      </c>
      <c r="AI18" s="128">
        <v>0</v>
      </c>
      <c r="AJ18" s="128">
        <v>0</v>
      </c>
      <c r="AK18" s="128">
        <v>0</v>
      </c>
      <c r="AL18" s="128">
        <v>0</v>
      </c>
      <c r="AM18" s="128">
        <v>0</v>
      </c>
      <c r="AN18" s="129">
        <v>0</v>
      </c>
    </row>
    <row r="19" spans="1:40" x14ac:dyDescent="0.15">
      <c r="A19" s="42" t="s">
        <v>7</v>
      </c>
      <c r="B19" s="48">
        <f t="shared" si="1"/>
        <v>247380</v>
      </c>
      <c r="C19" s="33">
        <v>0</v>
      </c>
      <c r="D19" s="33">
        <v>223431</v>
      </c>
      <c r="E19" s="33">
        <v>0</v>
      </c>
      <c r="F19" s="33">
        <v>0</v>
      </c>
      <c r="G19" s="33">
        <v>0</v>
      </c>
      <c r="H19" s="33">
        <v>0</v>
      </c>
      <c r="I19" s="33">
        <v>0</v>
      </c>
      <c r="J19" s="33">
        <v>0</v>
      </c>
      <c r="K19" s="33">
        <v>0</v>
      </c>
      <c r="L19" s="33">
        <v>0</v>
      </c>
      <c r="M19" s="33">
        <v>0</v>
      </c>
      <c r="N19" s="33">
        <v>23949</v>
      </c>
      <c r="O19" s="33">
        <v>0</v>
      </c>
      <c r="P19" s="128">
        <v>0</v>
      </c>
      <c r="Q19" s="128">
        <v>0</v>
      </c>
      <c r="R19" s="130">
        <v>0</v>
      </c>
      <c r="S19" s="128">
        <v>0</v>
      </c>
      <c r="T19" s="128">
        <v>0</v>
      </c>
      <c r="U19" s="128">
        <v>0</v>
      </c>
      <c r="V19" s="128">
        <v>0</v>
      </c>
      <c r="W19" s="128">
        <v>0</v>
      </c>
      <c r="X19" s="128">
        <v>0</v>
      </c>
      <c r="Y19" s="128">
        <v>0</v>
      </c>
      <c r="Z19" s="128">
        <v>0</v>
      </c>
      <c r="AA19" s="128">
        <v>0</v>
      </c>
      <c r="AB19" s="128">
        <v>0</v>
      </c>
      <c r="AC19" s="128">
        <v>0</v>
      </c>
      <c r="AD19" s="128">
        <v>0</v>
      </c>
      <c r="AE19" s="128">
        <v>0</v>
      </c>
      <c r="AF19" s="128">
        <v>0</v>
      </c>
      <c r="AG19" s="128">
        <v>0</v>
      </c>
      <c r="AH19" s="128">
        <v>0</v>
      </c>
      <c r="AI19" s="128">
        <v>0</v>
      </c>
      <c r="AJ19" s="128">
        <v>0</v>
      </c>
      <c r="AK19" s="128">
        <v>0</v>
      </c>
      <c r="AL19" s="128">
        <v>0</v>
      </c>
      <c r="AM19" s="128">
        <v>0</v>
      </c>
      <c r="AN19" s="129">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128">
        <v>0</v>
      </c>
      <c r="Q20" s="128">
        <v>0</v>
      </c>
      <c r="R20" s="128">
        <v>0</v>
      </c>
      <c r="S20" s="130">
        <v>0</v>
      </c>
      <c r="T20" s="128">
        <v>0</v>
      </c>
      <c r="U20" s="128">
        <v>0</v>
      </c>
      <c r="V20" s="128">
        <v>0</v>
      </c>
      <c r="W20" s="128">
        <v>0</v>
      </c>
      <c r="X20" s="128">
        <v>0</v>
      </c>
      <c r="Y20" s="128">
        <v>0</v>
      </c>
      <c r="Z20" s="128">
        <v>0</v>
      </c>
      <c r="AA20" s="128">
        <v>0</v>
      </c>
      <c r="AB20" s="128">
        <v>0</v>
      </c>
      <c r="AC20" s="128">
        <v>0</v>
      </c>
      <c r="AD20" s="128">
        <v>0</v>
      </c>
      <c r="AE20" s="128">
        <v>0</v>
      </c>
      <c r="AF20" s="128">
        <v>0</v>
      </c>
      <c r="AG20" s="128">
        <v>0</v>
      </c>
      <c r="AH20" s="128">
        <v>0</v>
      </c>
      <c r="AI20" s="128">
        <v>0</v>
      </c>
      <c r="AJ20" s="128">
        <v>0</v>
      </c>
      <c r="AK20" s="128">
        <v>0</v>
      </c>
      <c r="AL20" s="128">
        <v>0</v>
      </c>
      <c r="AM20" s="128">
        <v>0</v>
      </c>
      <c r="AN20" s="129">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128">
        <v>0</v>
      </c>
      <c r="Q21" s="128">
        <v>0</v>
      </c>
      <c r="R21" s="128">
        <v>0</v>
      </c>
      <c r="S21" s="128">
        <v>0</v>
      </c>
      <c r="T21" s="130">
        <v>0</v>
      </c>
      <c r="U21" s="128">
        <v>0</v>
      </c>
      <c r="V21" s="128">
        <v>0</v>
      </c>
      <c r="W21" s="128">
        <v>0</v>
      </c>
      <c r="X21" s="128">
        <v>0</v>
      </c>
      <c r="Y21" s="128">
        <v>0</v>
      </c>
      <c r="Z21" s="128">
        <v>0</v>
      </c>
      <c r="AA21" s="128">
        <v>0</v>
      </c>
      <c r="AB21" s="128">
        <v>0</v>
      </c>
      <c r="AC21" s="128">
        <v>0</v>
      </c>
      <c r="AD21" s="128">
        <v>0</v>
      </c>
      <c r="AE21" s="128">
        <v>0</v>
      </c>
      <c r="AF21" s="128">
        <v>0</v>
      </c>
      <c r="AG21" s="128">
        <v>0</v>
      </c>
      <c r="AH21" s="128">
        <v>0</v>
      </c>
      <c r="AI21" s="128">
        <v>0</v>
      </c>
      <c r="AJ21" s="128">
        <v>0</v>
      </c>
      <c r="AK21" s="128">
        <v>0</v>
      </c>
      <c r="AL21" s="128">
        <v>0</v>
      </c>
      <c r="AM21" s="128">
        <v>0</v>
      </c>
      <c r="AN21" s="129">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128">
        <v>0</v>
      </c>
      <c r="Q22" s="128">
        <v>0</v>
      </c>
      <c r="R22" s="128">
        <v>0</v>
      </c>
      <c r="S22" s="128">
        <v>0</v>
      </c>
      <c r="T22" s="128">
        <v>0</v>
      </c>
      <c r="U22" s="130">
        <v>0</v>
      </c>
      <c r="V22" s="128">
        <v>0</v>
      </c>
      <c r="W22" s="128">
        <v>0</v>
      </c>
      <c r="X22" s="128">
        <v>0</v>
      </c>
      <c r="Y22" s="128">
        <v>0</v>
      </c>
      <c r="Z22" s="128">
        <v>0</v>
      </c>
      <c r="AA22" s="128">
        <v>0</v>
      </c>
      <c r="AB22" s="128">
        <v>0</v>
      </c>
      <c r="AC22" s="128">
        <v>0</v>
      </c>
      <c r="AD22" s="128">
        <v>0</v>
      </c>
      <c r="AE22" s="128">
        <v>0</v>
      </c>
      <c r="AF22" s="128">
        <v>0</v>
      </c>
      <c r="AG22" s="128">
        <v>0</v>
      </c>
      <c r="AH22" s="128">
        <v>0</v>
      </c>
      <c r="AI22" s="128">
        <v>0</v>
      </c>
      <c r="AJ22" s="128">
        <v>0</v>
      </c>
      <c r="AK22" s="128">
        <v>0</v>
      </c>
      <c r="AL22" s="128">
        <v>0</v>
      </c>
      <c r="AM22" s="128">
        <v>0</v>
      </c>
      <c r="AN22" s="129">
        <v>0</v>
      </c>
    </row>
    <row r="23" spans="1:40" x14ac:dyDescent="0.15">
      <c r="A23" s="42" t="s">
        <v>129</v>
      </c>
      <c r="B23" s="48">
        <f t="shared" si="1"/>
        <v>18103712</v>
      </c>
      <c r="C23" s="33">
        <v>0</v>
      </c>
      <c r="D23" s="33">
        <v>17187347</v>
      </c>
      <c r="E23" s="33">
        <v>240000</v>
      </c>
      <c r="F23" s="33">
        <v>0</v>
      </c>
      <c r="G23" s="33">
        <v>0</v>
      </c>
      <c r="H23" s="33">
        <v>0</v>
      </c>
      <c r="I23" s="33">
        <v>0</v>
      </c>
      <c r="J23" s="33">
        <v>0</v>
      </c>
      <c r="K23" s="33">
        <v>0</v>
      </c>
      <c r="L23" s="33">
        <v>0</v>
      </c>
      <c r="M23" s="33">
        <v>0</v>
      </c>
      <c r="N23" s="33">
        <v>28214</v>
      </c>
      <c r="O23" s="33">
        <v>0</v>
      </c>
      <c r="P23" s="128">
        <v>0</v>
      </c>
      <c r="Q23" s="128">
        <v>0</v>
      </c>
      <c r="R23" s="128">
        <v>0</v>
      </c>
      <c r="S23" s="128">
        <v>0</v>
      </c>
      <c r="T23" s="128">
        <v>0</v>
      </c>
      <c r="U23" s="128">
        <v>0</v>
      </c>
      <c r="V23" s="130">
        <v>0</v>
      </c>
      <c r="W23" s="128">
        <v>0</v>
      </c>
      <c r="X23" s="128">
        <v>0</v>
      </c>
      <c r="Y23" s="128">
        <v>0</v>
      </c>
      <c r="Z23" s="128">
        <v>0</v>
      </c>
      <c r="AA23" s="128">
        <v>0</v>
      </c>
      <c r="AB23" s="128">
        <v>0</v>
      </c>
      <c r="AC23" s="128">
        <v>12771</v>
      </c>
      <c r="AD23" s="128">
        <v>23201</v>
      </c>
      <c r="AE23" s="128">
        <v>378086</v>
      </c>
      <c r="AF23" s="128">
        <v>0</v>
      </c>
      <c r="AG23" s="128">
        <v>0</v>
      </c>
      <c r="AH23" s="128">
        <v>0</v>
      </c>
      <c r="AI23" s="128">
        <v>0</v>
      </c>
      <c r="AJ23" s="128">
        <v>234093</v>
      </c>
      <c r="AK23" s="128">
        <v>0</v>
      </c>
      <c r="AL23" s="128">
        <v>0</v>
      </c>
      <c r="AM23" s="128">
        <v>0</v>
      </c>
      <c r="AN23" s="129">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128">
        <v>0</v>
      </c>
      <c r="Q24" s="128">
        <v>0</v>
      </c>
      <c r="R24" s="128">
        <v>0</v>
      </c>
      <c r="S24" s="128">
        <v>0</v>
      </c>
      <c r="T24" s="128">
        <v>0</v>
      </c>
      <c r="U24" s="128">
        <v>0</v>
      </c>
      <c r="V24" s="128">
        <v>0</v>
      </c>
      <c r="W24" s="130">
        <v>0</v>
      </c>
      <c r="X24" s="128">
        <v>0</v>
      </c>
      <c r="Y24" s="128">
        <v>0</v>
      </c>
      <c r="Z24" s="128">
        <v>0</v>
      </c>
      <c r="AA24" s="128">
        <v>0</v>
      </c>
      <c r="AB24" s="128">
        <v>0</v>
      </c>
      <c r="AC24" s="128">
        <v>0</v>
      </c>
      <c r="AD24" s="128">
        <v>0</v>
      </c>
      <c r="AE24" s="128">
        <v>0</v>
      </c>
      <c r="AF24" s="128">
        <v>0</v>
      </c>
      <c r="AG24" s="128">
        <v>0</v>
      </c>
      <c r="AH24" s="128">
        <v>0</v>
      </c>
      <c r="AI24" s="128">
        <v>0</v>
      </c>
      <c r="AJ24" s="128">
        <v>0</v>
      </c>
      <c r="AK24" s="128">
        <v>0</v>
      </c>
      <c r="AL24" s="128">
        <v>0</v>
      </c>
      <c r="AM24" s="128">
        <v>0</v>
      </c>
      <c r="AN24" s="129">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128">
        <v>0</v>
      </c>
      <c r="Q25" s="128">
        <v>0</v>
      </c>
      <c r="R25" s="128">
        <v>0</v>
      </c>
      <c r="S25" s="128">
        <v>0</v>
      </c>
      <c r="T25" s="128">
        <v>0</v>
      </c>
      <c r="U25" s="128">
        <v>0</v>
      </c>
      <c r="V25" s="128">
        <v>0</v>
      </c>
      <c r="W25" s="128">
        <v>0</v>
      </c>
      <c r="X25" s="130">
        <v>0</v>
      </c>
      <c r="Y25" s="128">
        <v>0</v>
      </c>
      <c r="Z25" s="128">
        <v>0</v>
      </c>
      <c r="AA25" s="128">
        <v>0</v>
      </c>
      <c r="AB25" s="128">
        <v>0</v>
      </c>
      <c r="AC25" s="128">
        <v>0</v>
      </c>
      <c r="AD25" s="128">
        <v>0</v>
      </c>
      <c r="AE25" s="128">
        <v>0</v>
      </c>
      <c r="AF25" s="128">
        <v>0</v>
      </c>
      <c r="AG25" s="128">
        <v>0</v>
      </c>
      <c r="AH25" s="128">
        <v>0</v>
      </c>
      <c r="AI25" s="128">
        <v>0</v>
      </c>
      <c r="AJ25" s="128">
        <v>0</v>
      </c>
      <c r="AK25" s="128">
        <v>0</v>
      </c>
      <c r="AL25" s="128">
        <v>0</v>
      </c>
      <c r="AM25" s="128">
        <v>0</v>
      </c>
      <c r="AN25" s="129">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128">
        <v>0</v>
      </c>
      <c r="Q26" s="128">
        <v>0</v>
      </c>
      <c r="R26" s="128">
        <v>0</v>
      </c>
      <c r="S26" s="128">
        <v>0</v>
      </c>
      <c r="T26" s="128">
        <v>0</v>
      </c>
      <c r="U26" s="128">
        <v>0</v>
      </c>
      <c r="V26" s="128">
        <v>0</v>
      </c>
      <c r="W26" s="128">
        <v>0</v>
      </c>
      <c r="X26" s="128">
        <v>0</v>
      </c>
      <c r="Y26" s="130">
        <v>0</v>
      </c>
      <c r="Z26" s="128">
        <v>0</v>
      </c>
      <c r="AA26" s="128">
        <v>0</v>
      </c>
      <c r="AB26" s="128">
        <v>0</v>
      </c>
      <c r="AC26" s="128">
        <v>0</v>
      </c>
      <c r="AD26" s="128">
        <v>0</v>
      </c>
      <c r="AE26" s="128">
        <v>0</v>
      </c>
      <c r="AF26" s="128">
        <v>0</v>
      </c>
      <c r="AG26" s="128">
        <v>0</v>
      </c>
      <c r="AH26" s="128">
        <v>0</v>
      </c>
      <c r="AI26" s="128">
        <v>0</v>
      </c>
      <c r="AJ26" s="128">
        <v>0</v>
      </c>
      <c r="AK26" s="128">
        <v>0</v>
      </c>
      <c r="AL26" s="128">
        <v>0</v>
      </c>
      <c r="AM26" s="128">
        <v>0</v>
      </c>
      <c r="AN26" s="129">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128">
        <v>0</v>
      </c>
      <c r="Q27" s="128">
        <v>0</v>
      </c>
      <c r="R27" s="128">
        <v>0</v>
      </c>
      <c r="S27" s="128">
        <v>0</v>
      </c>
      <c r="T27" s="128">
        <v>0</v>
      </c>
      <c r="U27" s="128">
        <v>0</v>
      </c>
      <c r="V27" s="128">
        <v>0</v>
      </c>
      <c r="W27" s="128">
        <v>0</v>
      </c>
      <c r="X27" s="128">
        <v>0</v>
      </c>
      <c r="Y27" s="128">
        <v>0</v>
      </c>
      <c r="Z27" s="130">
        <v>0</v>
      </c>
      <c r="AA27" s="128">
        <v>0</v>
      </c>
      <c r="AB27" s="128">
        <v>0</v>
      </c>
      <c r="AC27" s="128">
        <v>0</v>
      </c>
      <c r="AD27" s="128">
        <v>0</v>
      </c>
      <c r="AE27" s="128">
        <v>0</v>
      </c>
      <c r="AF27" s="128">
        <v>0</v>
      </c>
      <c r="AG27" s="128">
        <v>0</v>
      </c>
      <c r="AH27" s="128">
        <v>0</v>
      </c>
      <c r="AI27" s="128">
        <v>0</v>
      </c>
      <c r="AJ27" s="128">
        <v>0</v>
      </c>
      <c r="AK27" s="128">
        <v>0</v>
      </c>
      <c r="AL27" s="128">
        <v>0</v>
      </c>
      <c r="AM27" s="128">
        <v>0</v>
      </c>
      <c r="AN27" s="129">
        <v>0</v>
      </c>
    </row>
    <row r="28" spans="1:40" x14ac:dyDescent="0.15">
      <c r="A28" s="42" t="s">
        <v>189</v>
      </c>
      <c r="B28" s="48">
        <f t="shared" si="1"/>
        <v>0</v>
      </c>
      <c r="C28" s="33">
        <v>0</v>
      </c>
      <c r="D28" s="33">
        <v>0</v>
      </c>
      <c r="E28" s="33">
        <v>0</v>
      </c>
      <c r="F28" s="33">
        <v>0</v>
      </c>
      <c r="G28" s="33">
        <v>0</v>
      </c>
      <c r="H28" s="33">
        <v>0</v>
      </c>
      <c r="I28" s="33">
        <v>0</v>
      </c>
      <c r="J28" s="33">
        <v>0</v>
      </c>
      <c r="K28" s="33">
        <v>0</v>
      </c>
      <c r="L28" s="33">
        <v>0</v>
      </c>
      <c r="M28" s="33">
        <v>0</v>
      </c>
      <c r="N28" s="33">
        <v>0</v>
      </c>
      <c r="O28" s="33">
        <v>0</v>
      </c>
      <c r="P28" s="128">
        <v>0</v>
      </c>
      <c r="Q28" s="128">
        <v>0</v>
      </c>
      <c r="R28" s="128">
        <v>0</v>
      </c>
      <c r="S28" s="128">
        <v>0</v>
      </c>
      <c r="T28" s="128">
        <v>0</v>
      </c>
      <c r="U28" s="128">
        <v>0</v>
      </c>
      <c r="V28" s="128">
        <v>0</v>
      </c>
      <c r="W28" s="128">
        <v>0</v>
      </c>
      <c r="X28" s="128">
        <v>0</v>
      </c>
      <c r="Y28" s="128">
        <v>0</v>
      </c>
      <c r="Z28" s="128">
        <v>0</v>
      </c>
      <c r="AA28" s="130">
        <v>0</v>
      </c>
      <c r="AB28" s="128">
        <v>0</v>
      </c>
      <c r="AC28" s="128">
        <v>0</v>
      </c>
      <c r="AD28" s="128">
        <v>0</v>
      </c>
      <c r="AE28" s="128">
        <v>0</v>
      </c>
      <c r="AF28" s="128">
        <v>0</v>
      </c>
      <c r="AG28" s="128">
        <v>0</v>
      </c>
      <c r="AH28" s="128">
        <v>0</v>
      </c>
      <c r="AI28" s="128">
        <v>0</v>
      </c>
      <c r="AJ28" s="128">
        <v>0</v>
      </c>
      <c r="AK28" s="128">
        <v>0</v>
      </c>
      <c r="AL28" s="128">
        <v>0</v>
      </c>
      <c r="AM28" s="128">
        <v>0</v>
      </c>
      <c r="AN28" s="129">
        <v>0</v>
      </c>
    </row>
    <row r="29" spans="1:40" x14ac:dyDescent="0.15">
      <c r="A29" s="42" t="s">
        <v>2</v>
      </c>
      <c r="B29" s="48">
        <f t="shared" si="1"/>
        <v>24795</v>
      </c>
      <c r="C29" s="33">
        <v>0</v>
      </c>
      <c r="D29" s="33">
        <v>24795</v>
      </c>
      <c r="E29" s="33">
        <v>0</v>
      </c>
      <c r="F29" s="33">
        <v>0</v>
      </c>
      <c r="G29" s="33">
        <v>0</v>
      </c>
      <c r="H29" s="33">
        <v>0</v>
      </c>
      <c r="I29" s="33">
        <v>0</v>
      </c>
      <c r="J29" s="33">
        <v>0</v>
      </c>
      <c r="K29" s="33">
        <v>0</v>
      </c>
      <c r="L29" s="33">
        <v>0</v>
      </c>
      <c r="M29" s="33">
        <v>0</v>
      </c>
      <c r="N29" s="33">
        <v>0</v>
      </c>
      <c r="O29" s="33">
        <v>0</v>
      </c>
      <c r="P29" s="128">
        <v>0</v>
      </c>
      <c r="Q29" s="128">
        <v>0</v>
      </c>
      <c r="R29" s="128">
        <v>0</v>
      </c>
      <c r="S29" s="128">
        <v>0</v>
      </c>
      <c r="T29" s="128">
        <v>0</v>
      </c>
      <c r="U29" s="128">
        <v>0</v>
      </c>
      <c r="V29" s="128">
        <v>0</v>
      </c>
      <c r="W29" s="128">
        <v>0</v>
      </c>
      <c r="X29" s="128">
        <v>0</v>
      </c>
      <c r="Y29" s="128">
        <v>0</v>
      </c>
      <c r="Z29" s="128">
        <v>0</v>
      </c>
      <c r="AA29" s="128">
        <v>0</v>
      </c>
      <c r="AB29" s="130">
        <v>0</v>
      </c>
      <c r="AC29" s="128">
        <v>0</v>
      </c>
      <c r="AD29" s="128">
        <v>0</v>
      </c>
      <c r="AE29" s="128">
        <v>0</v>
      </c>
      <c r="AF29" s="128">
        <v>0</v>
      </c>
      <c r="AG29" s="128">
        <v>0</v>
      </c>
      <c r="AH29" s="128">
        <v>0</v>
      </c>
      <c r="AI29" s="128">
        <v>0</v>
      </c>
      <c r="AJ29" s="128">
        <v>0</v>
      </c>
      <c r="AK29" s="128">
        <v>0</v>
      </c>
      <c r="AL29" s="128">
        <v>0</v>
      </c>
      <c r="AM29" s="128">
        <v>0</v>
      </c>
      <c r="AN29" s="129">
        <v>0</v>
      </c>
    </row>
    <row r="30" spans="1:40" x14ac:dyDescent="0.15">
      <c r="A30" s="42" t="s">
        <v>4</v>
      </c>
      <c r="B30" s="48">
        <f t="shared" si="1"/>
        <v>508849</v>
      </c>
      <c r="C30" s="33">
        <v>0</v>
      </c>
      <c r="D30" s="33">
        <v>292369</v>
      </c>
      <c r="E30" s="33">
        <v>0</v>
      </c>
      <c r="F30" s="33">
        <v>0</v>
      </c>
      <c r="G30" s="33">
        <v>0</v>
      </c>
      <c r="H30" s="33">
        <v>0</v>
      </c>
      <c r="I30" s="33">
        <v>0</v>
      </c>
      <c r="J30" s="33">
        <v>0</v>
      </c>
      <c r="K30" s="33">
        <v>0</v>
      </c>
      <c r="L30" s="33">
        <v>146055</v>
      </c>
      <c r="M30" s="33">
        <v>0</v>
      </c>
      <c r="N30" s="33">
        <v>0</v>
      </c>
      <c r="O30" s="33">
        <v>0</v>
      </c>
      <c r="P30" s="128">
        <v>0</v>
      </c>
      <c r="Q30" s="128">
        <v>0</v>
      </c>
      <c r="R30" s="128">
        <v>0</v>
      </c>
      <c r="S30" s="128">
        <v>0</v>
      </c>
      <c r="T30" s="128">
        <v>0</v>
      </c>
      <c r="U30" s="128">
        <v>0</v>
      </c>
      <c r="V30" s="128">
        <v>70425</v>
      </c>
      <c r="W30" s="128">
        <v>0</v>
      </c>
      <c r="X30" s="128">
        <v>0</v>
      </c>
      <c r="Y30" s="128">
        <v>0</v>
      </c>
      <c r="Z30" s="128">
        <v>0</v>
      </c>
      <c r="AA30" s="128">
        <v>0</v>
      </c>
      <c r="AB30" s="128">
        <v>0</v>
      </c>
      <c r="AC30" s="130">
        <v>0</v>
      </c>
      <c r="AD30" s="128">
        <v>0</v>
      </c>
      <c r="AE30" s="128">
        <v>0</v>
      </c>
      <c r="AF30" s="128">
        <v>0</v>
      </c>
      <c r="AG30" s="128">
        <v>0</v>
      </c>
      <c r="AH30" s="128">
        <v>0</v>
      </c>
      <c r="AI30" s="128">
        <v>0</v>
      </c>
      <c r="AJ30" s="128">
        <v>0</v>
      </c>
      <c r="AK30" s="128">
        <v>0</v>
      </c>
      <c r="AL30" s="128">
        <v>0</v>
      </c>
      <c r="AM30" s="128">
        <v>0</v>
      </c>
      <c r="AN30" s="129">
        <v>0</v>
      </c>
    </row>
    <row r="31" spans="1:40" x14ac:dyDescent="0.15">
      <c r="A31" s="28" t="s">
        <v>9</v>
      </c>
      <c r="B31" s="48">
        <f t="shared" si="1"/>
        <v>6503024</v>
      </c>
      <c r="C31" s="33">
        <v>0</v>
      </c>
      <c r="D31" s="33">
        <v>2380163</v>
      </c>
      <c r="E31" s="33">
        <v>0</v>
      </c>
      <c r="F31" s="33">
        <v>0</v>
      </c>
      <c r="G31" s="33">
        <v>0</v>
      </c>
      <c r="H31" s="33">
        <v>0</v>
      </c>
      <c r="I31" s="33">
        <v>0</v>
      </c>
      <c r="J31" s="33">
        <v>0</v>
      </c>
      <c r="K31" s="33">
        <v>0</v>
      </c>
      <c r="L31" s="33">
        <v>0</v>
      </c>
      <c r="M31" s="33">
        <v>0</v>
      </c>
      <c r="N31" s="33">
        <v>3108414</v>
      </c>
      <c r="O31" s="33">
        <v>0</v>
      </c>
      <c r="P31" s="128">
        <v>0</v>
      </c>
      <c r="Q31" s="128">
        <v>0</v>
      </c>
      <c r="R31" s="128">
        <v>0</v>
      </c>
      <c r="S31" s="128">
        <v>0</v>
      </c>
      <c r="T31" s="128">
        <v>0</v>
      </c>
      <c r="U31" s="128">
        <v>0</v>
      </c>
      <c r="V31" s="128">
        <v>0</v>
      </c>
      <c r="W31" s="128">
        <v>0</v>
      </c>
      <c r="X31" s="128">
        <v>0</v>
      </c>
      <c r="Y31" s="128">
        <v>0</v>
      </c>
      <c r="Z31" s="128">
        <v>0</v>
      </c>
      <c r="AA31" s="128">
        <v>0</v>
      </c>
      <c r="AB31" s="128">
        <v>0</v>
      </c>
      <c r="AC31" s="128">
        <v>0</v>
      </c>
      <c r="AD31" s="130">
        <v>0</v>
      </c>
      <c r="AE31" s="128">
        <v>578179</v>
      </c>
      <c r="AF31" s="128">
        <v>0</v>
      </c>
      <c r="AG31" s="128">
        <v>0</v>
      </c>
      <c r="AH31" s="128">
        <v>0</v>
      </c>
      <c r="AI31" s="128">
        <v>0</v>
      </c>
      <c r="AJ31" s="128">
        <v>436268</v>
      </c>
      <c r="AK31" s="128">
        <v>0</v>
      </c>
      <c r="AL31" s="128">
        <v>0</v>
      </c>
      <c r="AM31" s="128">
        <v>0</v>
      </c>
      <c r="AN31" s="129">
        <v>0</v>
      </c>
    </row>
    <row r="32" spans="1:40" x14ac:dyDescent="0.15">
      <c r="A32" s="28" t="s">
        <v>26</v>
      </c>
      <c r="B32" s="48">
        <f t="shared" si="1"/>
        <v>7323709</v>
      </c>
      <c r="C32" s="33">
        <v>0</v>
      </c>
      <c r="D32" s="33">
        <v>3415163</v>
      </c>
      <c r="E32" s="33">
        <v>0</v>
      </c>
      <c r="F32" s="33">
        <v>0</v>
      </c>
      <c r="G32" s="33">
        <v>0</v>
      </c>
      <c r="H32" s="33">
        <v>0</v>
      </c>
      <c r="I32" s="33">
        <v>0</v>
      </c>
      <c r="J32" s="33">
        <v>0</v>
      </c>
      <c r="K32" s="33">
        <v>0</v>
      </c>
      <c r="L32" s="33">
        <v>0</v>
      </c>
      <c r="M32" s="33">
        <v>0</v>
      </c>
      <c r="N32" s="33">
        <v>10000</v>
      </c>
      <c r="O32" s="33">
        <v>0</v>
      </c>
      <c r="P32" s="128">
        <v>0</v>
      </c>
      <c r="Q32" s="128">
        <v>0</v>
      </c>
      <c r="R32" s="128">
        <v>0</v>
      </c>
      <c r="S32" s="128">
        <v>0</v>
      </c>
      <c r="T32" s="128">
        <v>0</v>
      </c>
      <c r="U32" s="128">
        <v>0</v>
      </c>
      <c r="V32" s="128">
        <v>57524</v>
      </c>
      <c r="W32" s="128">
        <v>0</v>
      </c>
      <c r="X32" s="128">
        <v>0</v>
      </c>
      <c r="Y32" s="128">
        <v>0</v>
      </c>
      <c r="Z32" s="128">
        <v>0</v>
      </c>
      <c r="AA32" s="128">
        <v>0</v>
      </c>
      <c r="AB32" s="128">
        <v>0</v>
      </c>
      <c r="AC32" s="128">
        <v>62551</v>
      </c>
      <c r="AD32" s="128">
        <v>2547654</v>
      </c>
      <c r="AE32" s="130">
        <v>0</v>
      </c>
      <c r="AF32" s="128">
        <v>0</v>
      </c>
      <c r="AG32" s="128">
        <v>0</v>
      </c>
      <c r="AH32" s="128">
        <v>0</v>
      </c>
      <c r="AI32" s="128">
        <v>0</v>
      </c>
      <c r="AJ32" s="128">
        <v>1230817</v>
      </c>
      <c r="AK32" s="128">
        <v>0</v>
      </c>
      <c r="AL32" s="128">
        <v>0</v>
      </c>
      <c r="AM32" s="128">
        <v>0</v>
      </c>
      <c r="AN32" s="129">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128">
        <v>0</v>
      </c>
      <c r="Q33" s="128">
        <v>0</v>
      </c>
      <c r="R33" s="128">
        <v>0</v>
      </c>
      <c r="S33" s="128">
        <v>0</v>
      </c>
      <c r="T33" s="128">
        <v>0</v>
      </c>
      <c r="U33" s="128">
        <v>0</v>
      </c>
      <c r="V33" s="128">
        <v>0</v>
      </c>
      <c r="W33" s="128">
        <v>0</v>
      </c>
      <c r="X33" s="128">
        <v>0</v>
      </c>
      <c r="Y33" s="128">
        <v>0</v>
      </c>
      <c r="Z33" s="128">
        <v>0</v>
      </c>
      <c r="AA33" s="128">
        <v>0</v>
      </c>
      <c r="AB33" s="128">
        <v>0</v>
      </c>
      <c r="AC33" s="128">
        <v>0</v>
      </c>
      <c r="AD33" s="128">
        <v>0</v>
      </c>
      <c r="AE33" s="128">
        <v>0</v>
      </c>
      <c r="AF33" s="130">
        <v>0</v>
      </c>
      <c r="AG33" s="128">
        <v>0</v>
      </c>
      <c r="AH33" s="128">
        <v>0</v>
      </c>
      <c r="AI33" s="128">
        <v>0</v>
      </c>
      <c r="AJ33" s="128">
        <v>0</v>
      </c>
      <c r="AK33" s="128">
        <v>0</v>
      </c>
      <c r="AL33" s="128">
        <v>0</v>
      </c>
      <c r="AM33" s="128">
        <v>0</v>
      </c>
      <c r="AN33" s="129">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128">
        <v>0</v>
      </c>
      <c r="Q34" s="128">
        <v>0</v>
      </c>
      <c r="R34" s="128">
        <v>0</v>
      </c>
      <c r="S34" s="128">
        <v>0</v>
      </c>
      <c r="T34" s="128">
        <v>0</v>
      </c>
      <c r="U34" s="128">
        <v>0</v>
      </c>
      <c r="V34" s="128">
        <v>0</v>
      </c>
      <c r="W34" s="128">
        <v>0</v>
      </c>
      <c r="X34" s="128">
        <v>0</v>
      </c>
      <c r="Y34" s="128">
        <v>0</v>
      </c>
      <c r="Z34" s="128">
        <v>0</v>
      </c>
      <c r="AA34" s="128">
        <v>0</v>
      </c>
      <c r="AB34" s="128">
        <v>0</v>
      </c>
      <c r="AC34" s="128">
        <v>0</v>
      </c>
      <c r="AD34" s="128">
        <v>0</v>
      </c>
      <c r="AE34" s="128">
        <v>0</v>
      </c>
      <c r="AF34" s="128">
        <v>0</v>
      </c>
      <c r="AG34" s="130">
        <v>0</v>
      </c>
      <c r="AH34" s="128">
        <v>0</v>
      </c>
      <c r="AI34" s="128">
        <v>0</v>
      </c>
      <c r="AJ34" s="128">
        <v>0</v>
      </c>
      <c r="AK34" s="128">
        <v>0</v>
      </c>
      <c r="AL34" s="128">
        <v>0</v>
      </c>
      <c r="AM34" s="128">
        <v>0</v>
      </c>
      <c r="AN34" s="129">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30">
        <v>0</v>
      </c>
      <c r="AI35" s="128">
        <v>0</v>
      </c>
      <c r="AJ35" s="128">
        <v>0</v>
      </c>
      <c r="AK35" s="128">
        <v>0</v>
      </c>
      <c r="AL35" s="128">
        <v>0</v>
      </c>
      <c r="AM35" s="128">
        <v>0</v>
      </c>
      <c r="AN35" s="129">
        <v>0</v>
      </c>
    </row>
    <row r="36" spans="1:40" x14ac:dyDescent="0.15">
      <c r="A36" s="28" t="s">
        <v>27</v>
      </c>
      <c r="B36" s="48">
        <f t="shared" si="1"/>
        <v>99233</v>
      </c>
      <c r="C36" s="33">
        <v>0</v>
      </c>
      <c r="D36" s="33">
        <v>99233</v>
      </c>
      <c r="E36" s="33">
        <v>0</v>
      </c>
      <c r="F36" s="33">
        <v>0</v>
      </c>
      <c r="G36" s="33">
        <v>0</v>
      </c>
      <c r="H36" s="33">
        <v>0</v>
      </c>
      <c r="I36" s="33">
        <v>0</v>
      </c>
      <c r="J36" s="33">
        <v>0</v>
      </c>
      <c r="K36" s="33">
        <v>0</v>
      </c>
      <c r="L36" s="33">
        <v>0</v>
      </c>
      <c r="M36" s="33">
        <v>0</v>
      </c>
      <c r="N36" s="33">
        <v>0</v>
      </c>
      <c r="O36" s="33">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28">
        <v>0</v>
      </c>
      <c r="AG36" s="128">
        <v>0</v>
      </c>
      <c r="AH36" s="128">
        <v>0</v>
      </c>
      <c r="AI36" s="130">
        <v>0</v>
      </c>
      <c r="AJ36" s="128">
        <v>0</v>
      </c>
      <c r="AK36" s="128">
        <v>0</v>
      </c>
      <c r="AL36" s="128">
        <v>0</v>
      </c>
      <c r="AM36" s="128">
        <v>0</v>
      </c>
      <c r="AN36" s="129">
        <v>0</v>
      </c>
    </row>
    <row r="37" spans="1:40" x14ac:dyDescent="0.15">
      <c r="A37" s="28" t="s">
        <v>32</v>
      </c>
      <c r="B37" s="48">
        <f t="shared" si="1"/>
        <v>14606789</v>
      </c>
      <c r="C37" s="33">
        <v>0</v>
      </c>
      <c r="D37" s="33">
        <v>9397725</v>
      </c>
      <c r="E37" s="33">
        <v>7435</v>
      </c>
      <c r="F37" s="33">
        <v>0</v>
      </c>
      <c r="G37" s="33">
        <v>0</v>
      </c>
      <c r="H37" s="33">
        <v>0</v>
      </c>
      <c r="I37" s="33">
        <v>0</v>
      </c>
      <c r="J37" s="33">
        <v>0</v>
      </c>
      <c r="K37" s="33">
        <v>0</v>
      </c>
      <c r="L37" s="33">
        <v>0</v>
      </c>
      <c r="M37" s="33">
        <v>0</v>
      </c>
      <c r="N37" s="33">
        <v>1586822</v>
      </c>
      <c r="O37" s="33">
        <v>0</v>
      </c>
      <c r="P37" s="128">
        <v>0</v>
      </c>
      <c r="Q37" s="128">
        <v>0</v>
      </c>
      <c r="R37" s="128">
        <v>0</v>
      </c>
      <c r="S37" s="128">
        <v>0</v>
      </c>
      <c r="T37" s="128">
        <v>0</v>
      </c>
      <c r="U37" s="128">
        <v>0</v>
      </c>
      <c r="V37" s="128">
        <v>388071</v>
      </c>
      <c r="W37" s="128">
        <v>0</v>
      </c>
      <c r="X37" s="128">
        <v>0</v>
      </c>
      <c r="Y37" s="128">
        <v>0</v>
      </c>
      <c r="Z37" s="128">
        <v>0</v>
      </c>
      <c r="AA37" s="128">
        <v>0</v>
      </c>
      <c r="AB37" s="128">
        <v>0</v>
      </c>
      <c r="AC37" s="128">
        <v>1669800</v>
      </c>
      <c r="AD37" s="128">
        <v>964512</v>
      </c>
      <c r="AE37" s="128">
        <v>581724</v>
      </c>
      <c r="AF37" s="128">
        <v>0</v>
      </c>
      <c r="AG37" s="128">
        <v>0</v>
      </c>
      <c r="AH37" s="128">
        <v>10700</v>
      </c>
      <c r="AI37" s="128">
        <v>0</v>
      </c>
      <c r="AJ37" s="130">
        <v>0</v>
      </c>
      <c r="AK37" s="128">
        <v>0</v>
      </c>
      <c r="AL37" s="128">
        <v>0</v>
      </c>
      <c r="AM37" s="128">
        <v>0</v>
      </c>
      <c r="AN37" s="129">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30">
        <v>0</v>
      </c>
      <c r="AL38" s="128">
        <v>0</v>
      </c>
      <c r="AM38" s="128">
        <v>0</v>
      </c>
      <c r="AN38" s="129">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30">
        <v>0</v>
      </c>
      <c r="AM39" s="128">
        <v>0</v>
      </c>
      <c r="AN39" s="129">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30">
        <v>0</v>
      </c>
      <c r="AN40" s="129">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2">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C81A813B-264B-4F54-B48A-4D96F4581422}"/>
  </hyperlinks>
  <pageMargins left="0.7" right="0.7" top="0.75" bottom="0.75" header="0.3" footer="0.3"/>
  <pageSetup paperSize="9"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7BCFB-1405-49E5-84D6-415389C8786D}">
  <dimension ref="A1:AN42"/>
  <sheetViews>
    <sheetView zoomScale="80" zoomScaleNormal="80" workbookViewId="0">
      <selection activeCell="B1" sqref="B1"/>
    </sheetView>
  </sheetViews>
  <sheetFormatPr defaultColWidth="9" defaultRowHeight="15" x14ac:dyDescent="0.15"/>
  <cols>
    <col min="1" max="1" width="16.625" style="163" customWidth="1"/>
    <col min="2" max="2" width="14.125" style="1" customWidth="1"/>
    <col min="3" max="3" width="10.625" style="4" hidden="1" customWidth="1"/>
    <col min="4" max="4" width="12.375" style="4" customWidth="1"/>
    <col min="5" max="13" width="10.625" style="4" customWidth="1"/>
    <col min="14" max="14" width="11.125" style="4" customWidth="1"/>
    <col min="15" max="20" width="10.625" style="4" customWidth="1"/>
    <col min="21" max="21" width="10.625" style="7" customWidth="1"/>
    <col min="22" max="27" width="10.625" style="4" customWidth="1"/>
    <col min="28" max="28" width="11.125" style="4" customWidth="1"/>
    <col min="29" max="29" width="10.625" style="4" customWidth="1"/>
    <col min="30" max="30" width="11.375" style="4" customWidth="1"/>
    <col min="31" max="32" width="10.625" style="4" customWidth="1"/>
    <col min="33" max="34" width="10.625" style="2" customWidth="1"/>
    <col min="35" max="40" width="10.625" style="4" customWidth="1"/>
    <col min="41" max="16384" width="9" style="2"/>
  </cols>
  <sheetData>
    <row r="1" spans="1:40" ht="29.25" customHeight="1" x14ac:dyDescent="0.15">
      <c r="A1" s="67" t="s">
        <v>145</v>
      </c>
      <c r="B1" s="65" t="s">
        <v>235</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33" customHeight="1" x14ac:dyDescent="0.15">
      <c r="A3" s="53" t="s">
        <v>35</v>
      </c>
      <c r="B3" s="66" t="s">
        <v>134</v>
      </c>
      <c r="C3" s="35">
        <f t="shared" ref="C3:AN3" si="0">SUM(C4:C41)</f>
        <v>0</v>
      </c>
      <c r="D3" s="164">
        <f t="shared" si="0"/>
        <v>13286215</v>
      </c>
      <c r="E3" s="164">
        <f t="shared" si="0"/>
        <v>5037585</v>
      </c>
      <c r="F3" s="164">
        <f t="shared" si="0"/>
        <v>0</v>
      </c>
      <c r="G3" s="164">
        <f t="shared" si="0"/>
        <v>0</v>
      </c>
      <c r="H3" s="164">
        <f t="shared" si="0"/>
        <v>0</v>
      </c>
      <c r="I3" s="164">
        <f t="shared" si="0"/>
        <v>37612</v>
      </c>
      <c r="J3" s="164">
        <f t="shared" si="0"/>
        <v>4091918</v>
      </c>
      <c r="K3" s="164">
        <f t="shared" si="0"/>
        <v>0</v>
      </c>
      <c r="L3" s="164">
        <f t="shared" si="0"/>
        <v>189702</v>
      </c>
      <c r="M3" s="164">
        <f t="shared" si="0"/>
        <v>7077595</v>
      </c>
      <c r="N3" s="164">
        <f t="shared" si="0"/>
        <v>23413273</v>
      </c>
      <c r="O3" s="164">
        <f t="shared" si="0"/>
        <v>240000</v>
      </c>
      <c r="P3" s="164">
        <f>SUM(P4:P41)</f>
        <v>0</v>
      </c>
      <c r="Q3" s="164">
        <f t="shared" si="0"/>
        <v>1425716</v>
      </c>
      <c r="R3" s="164">
        <f t="shared" si="0"/>
        <v>201000</v>
      </c>
      <c r="S3" s="164">
        <f t="shared" si="0"/>
        <v>7167</v>
      </c>
      <c r="T3" s="164">
        <f t="shared" si="0"/>
        <v>0</v>
      </c>
      <c r="U3" s="164">
        <f t="shared" si="0"/>
        <v>11620</v>
      </c>
      <c r="V3" s="164">
        <f t="shared" si="0"/>
        <v>22123598</v>
      </c>
      <c r="W3" s="164">
        <f t="shared" si="0"/>
        <v>0</v>
      </c>
      <c r="X3" s="164">
        <f t="shared" si="0"/>
        <v>0</v>
      </c>
      <c r="Y3" s="164">
        <f t="shared" si="0"/>
        <v>297</v>
      </c>
      <c r="Z3" s="164">
        <f t="shared" si="0"/>
        <v>0</v>
      </c>
      <c r="AA3" s="164">
        <f t="shared" si="0"/>
        <v>15582398</v>
      </c>
      <c r="AB3" s="164">
        <f t="shared" si="0"/>
        <v>1446818</v>
      </c>
      <c r="AC3" s="164">
        <f t="shared" si="0"/>
        <v>1420137</v>
      </c>
      <c r="AD3" s="164">
        <f t="shared" si="0"/>
        <v>3737591</v>
      </c>
      <c r="AE3" s="164">
        <f>SUM(AE4:AE41)</f>
        <v>34225859</v>
      </c>
      <c r="AF3" s="164">
        <f t="shared" si="0"/>
        <v>0</v>
      </c>
      <c r="AG3" s="164">
        <f t="shared" si="0"/>
        <v>0</v>
      </c>
      <c r="AH3" s="164">
        <f t="shared" si="0"/>
        <v>20072</v>
      </c>
      <c r="AI3" s="164">
        <f t="shared" si="0"/>
        <v>5542972</v>
      </c>
      <c r="AJ3" s="164">
        <f t="shared" si="0"/>
        <v>58970527</v>
      </c>
      <c r="AK3" s="164">
        <f t="shared" si="0"/>
        <v>0</v>
      </c>
      <c r="AL3" s="164">
        <f t="shared" si="0"/>
        <v>0</v>
      </c>
      <c r="AM3" s="164">
        <f t="shared" si="0"/>
        <v>0</v>
      </c>
      <c r="AN3" s="165">
        <f t="shared" si="0"/>
        <v>0</v>
      </c>
    </row>
    <row r="4" spans="1:40" x14ac:dyDescent="0.15">
      <c r="A4" s="38" t="s">
        <v>127</v>
      </c>
      <c r="B4" s="47">
        <f t="shared" ref="B4:B41" si="1">SUM(C4:AN4)</f>
        <v>80088678</v>
      </c>
      <c r="C4" s="32">
        <v>0</v>
      </c>
      <c r="D4" s="34">
        <v>12281</v>
      </c>
      <c r="E4" s="34">
        <v>5030510</v>
      </c>
      <c r="F4" s="34">
        <v>0</v>
      </c>
      <c r="G4" s="34">
        <v>0</v>
      </c>
      <c r="H4" s="34">
        <v>0</v>
      </c>
      <c r="I4" s="34">
        <v>34974</v>
      </c>
      <c r="J4" s="34">
        <v>4049551</v>
      </c>
      <c r="K4" s="34">
        <v>0</v>
      </c>
      <c r="L4" s="34">
        <v>0</v>
      </c>
      <c r="M4" s="34">
        <v>0</v>
      </c>
      <c r="N4" s="34">
        <v>14829382</v>
      </c>
      <c r="O4" s="4">
        <v>0</v>
      </c>
      <c r="P4" s="126">
        <v>0</v>
      </c>
      <c r="Q4" s="126">
        <v>0</v>
      </c>
      <c r="R4" s="126">
        <v>0</v>
      </c>
      <c r="S4" s="126">
        <v>0</v>
      </c>
      <c r="T4" s="126">
        <v>0</v>
      </c>
      <c r="U4" s="126">
        <v>0</v>
      </c>
      <c r="V4" s="126">
        <v>7625705</v>
      </c>
      <c r="W4" s="126">
        <v>0</v>
      </c>
      <c r="X4" s="126">
        <v>0</v>
      </c>
      <c r="Y4" s="126">
        <v>0</v>
      </c>
      <c r="Z4" s="126">
        <v>0</v>
      </c>
      <c r="AA4" s="126">
        <v>0</v>
      </c>
      <c r="AB4" s="126">
        <v>1000789</v>
      </c>
      <c r="AC4" s="126">
        <v>1317574</v>
      </c>
      <c r="AD4" s="126">
        <v>2822985</v>
      </c>
      <c r="AE4" s="126">
        <v>10946272</v>
      </c>
      <c r="AF4" s="126">
        <v>0</v>
      </c>
      <c r="AG4" s="126">
        <v>0</v>
      </c>
      <c r="AH4" s="126">
        <v>0</v>
      </c>
      <c r="AI4" s="126">
        <v>5375750</v>
      </c>
      <c r="AJ4" s="126">
        <v>27042905</v>
      </c>
      <c r="AK4" s="126">
        <v>0</v>
      </c>
      <c r="AL4" s="126">
        <v>0</v>
      </c>
      <c r="AM4" s="126">
        <v>0</v>
      </c>
      <c r="AN4" s="127">
        <v>0</v>
      </c>
    </row>
    <row r="5" spans="1:40" s="1" customFormat="1" x14ac:dyDescent="0.15">
      <c r="A5" s="40" t="s">
        <v>126</v>
      </c>
      <c r="B5" s="48">
        <f t="shared" si="1"/>
        <v>13694943</v>
      </c>
      <c r="C5" s="34">
        <v>0</v>
      </c>
      <c r="D5" s="32">
        <v>0</v>
      </c>
      <c r="E5" s="33">
        <v>7075</v>
      </c>
      <c r="F5" s="33">
        <v>0</v>
      </c>
      <c r="G5" s="33">
        <v>0</v>
      </c>
      <c r="H5" s="33">
        <v>0</v>
      </c>
      <c r="I5" s="33">
        <v>2638</v>
      </c>
      <c r="J5" s="33">
        <v>42367</v>
      </c>
      <c r="K5" s="33">
        <v>0</v>
      </c>
      <c r="L5" s="33">
        <v>0</v>
      </c>
      <c r="M5" s="33">
        <v>193984</v>
      </c>
      <c r="N5" s="33">
        <v>3473439</v>
      </c>
      <c r="O5" s="33">
        <v>0</v>
      </c>
      <c r="P5" s="128">
        <v>0</v>
      </c>
      <c r="Q5" s="128">
        <v>780716</v>
      </c>
      <c r="R5" s="128">
        <v>0</v>
      </c>
      <c r="S5" s="128">
        <v>7167</v>
      </c>
      <c r="T5" s="128">
        <v>0</v>
      </c>
      <c r="U5" s="128">
        <v>11620</v>
      </c>
      <c r="V5" s="128">
        <v>590890</v>
      </c>
      <c r="W5" s="128">
        <v>0</v>
      </c>
      <c r="X5" s="128">
        <v>0</v>
      </c>
      <c r="Y5" s="128">
        <v>297</v>
      </c>
      <c r="Z5" s="128">
        <v>0</v>
      </c>
      <c r="AA5" s="128">
        <v>2725348</v>
      </c>
      <c r="AB5" s="128">
        <v>78876</v>
      </c>
      <c r="AC5" s="128">
        <v>16550</v>
      </c>
      <c r="AD5" s="128">
        <v>500381</v>
      </c>
      <c r="AE5" s="128">
        <v>676962</v>
      </c>
      <c r="AF5" s="128">
        <v>0</v>
      </c>
      <c r="AG5" s="128">
        <v>0</v>
      </c>
      <c r="AH5" s="128">
        <v>7382</v>
      </c>
      <c r="AI5" s="128">
        <v>71037</v>
      </c>
      <c r="AJ5" s="128">
        <v>4508214</v>
      </c>
      <c r="AK5" s="128">
        <v>0</v>
      </c>
      <c r="AL5" s="128">
        <v>0</v>
      </c>
      <c r="AM5" s="128">
        <v>0</v>
      </c>
      <c r="AN5" s="129">
        <v>0</v>
      </c>
    </row>
    <row r="6" spans="1:40" x14ac:dyDescent="0.15">
      <c r="A6" s="42" t="s">
        <v>10</v>
      </c>
      <c r="B6" s="48">
        <f t="shared" si="1"/>
        <v>4805682</v>
      </c>
      <c r="C6" s="33">
        <v>0</v>
      </c>
      <c r="D6" s="33">
        <v>3099190</v>
      </c>
      <c r="E6" s="32">
        <v>0</v>
      </c>
      <c r="F6" s="33">
        <v>0</v>
      </c>
      <c r="G6" s="33">
        <v>0</v>
      </c>
      <c r="H6" s="33">
        <v>0</v>
      </c>
      <c r="I6" s="33">
        <v>0</v>
      </c>
      <c r="J6" s="33">
        <v>0</v>
      </c>
      <c r="K6" s="33">
        <v>0</v>
      </c>
      <c r="L6" s="33">
        <v>0</v>
      </c>
      <c r="M6" s="33">
        <v>0</v>
      </c>
      <c r="N6" s="33">
        <v>0</v>
      </c>
      <c r="O6" s="33">
        <v>0</v>
      </c>
      <c r="P6" s="128">
        <v>0</v>
      </c>
      <c r="Q6" s="128">
        <v>0</v>
      </c>
      <c r="R6" s="128">
        <v>0</v>
      </c>
      <c r="S6" s="128">
        <v>0</v>
      </c>
      <c r="T6" s="128">
        <v>0</v>
      </c>
      <c r="U6" s="128">
        <v>0</v>
      </c>
      <c r="V6" s="128">
        <v>0</v>
      </c>
      <c r="W6" s="128">
        <v>0</v>
      </c>
      <c r="X6" s="128">
        <v>0</v>
      </c>
      <c r="Y6" s="128">
        <v>0</v>
      </c>
      <c r="Z6" s="128">
        <v>0</v>
      </c>
      <c r="AA6" s="128">
        <v>0</v>
      </c>
      <c r="AB6" s="128">
        <v>0</v>
      </c>
      <c r="AC6" s="128">
        <v>0</v>
      </c>
      <c r="AD6" s="128">
        <v>0</v>
      </c>
      <c r="AE6" s="128">
        <v>0</v>
      </c>
      <c r="AF6" s="128">
        <v>0</v>
      </c>
      <c r="AG6" s="128">
        <v>0</v>
      </c>
      <c r="AH6" s="128">
        <v>0</v>
      </c>
      <c r="AI6" s="128">
        <v>0</v>
      </c>
      <c r="AJ6" s="128">
        <v>1706492</v>
      </c>
      <c r="AK6" s="128">
        <v>0</v>
      </c>
      <c r="AL6" s="128">
        <v>0</v>
      </c>
      <c r="AM6" s="128">
        <v>0</v>
      </c>
      <c r="AN6" s="129">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128">
        <v>0</v>
      </c>
      <c r="Q7" s="128">
        <v>0</v>
      </c>
      <c r="R7" s="128">
        <v>0</v>
      </c>
      <c r="S7" s="128">
        <v>0</v>
      </c>
      <c r="T7" s="128">
        <v>0</v>
      </c>
      <c r="U7" s="128">
        <v>0</v>
      </c>
      <c r="V7" s="128">
        <v>0</v>
      </c>
      <c r="W7" s="128">
        <v>0</v>
      </c>
      <c r="X7" s="128">
        <v>0</v>
      </c>
      <c r="Y7" s="128">
        <v>0</v>
      </c>
      <c r="Z7" s="128">
        <v>0</v>
      </c>
      <c r="AA7" s="128">
        <v>0</v>
      </c>
      <c r="AB7" s="128">
        <v>0</v>
      </c>
      <c r="AC7" s="128">
        <v>0</v>
      </c>
      <c r="AD7" s="128">
        <v>0</v>
      </c>
      <c r="AE7" s="128">
        <v>0</v>
      </c>
      <c r="AF7" s="128">
        <v>0</v>
      </c>
      <c r="AG7" s="128">
        <v>0</v>
      </c>
      <c r="AH7" s="128">
        <v>0</v>
      </c>
      <c r="AI7" s="128">
        <v>0</v>
      </c>
      <c r="AJ7" s="128">
        <v>0</v>
      </c>
      <c r="AK7" s="128">
        <v>0</v>
      </c>
      <c r="AL7" s="128">
        <v>0</v>
      </c>
      <c r="AM7" s="128">
        <v>0</v>
      </c>
      <c r="AN7" s="129">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128">
        <v>0</v>
      </c>
      <c r="Q8" s="128">
        <v>0</v>
      </c>
      <c r="R8" s="128">
        <v>0</v>
      </c>
      <c r="S8" s="128">
        <v>0</v>
      </c>
      <c r="T8" s="128">
        <v>0</v>
      </c>
      <c r="U8" s="128">
        <v>0</v>
      </c>
      <c r="V8" s="128">
        <v>0</v>
      </c>
      <c r="W8" s="128">
        <v>0</v>
      </c>
      <c r="X8" s="128">
        <v>0</v>
      </c>
      <c r="Y8" s="128">
        <v>0</v>
      </c>
      <c r="Z8" s="128">
        <v>0</v>
      </c>
      <c r="AA8" s="128">
        <v>0</v>
      </c>
      <c r="AB8" s="128">
        <v>0</v>
      </c>
      <c r="AC8" s="128">
        <v>0</v>
      </c>
      <c r="AD8" s="128">
        <v>0</v>
      </c>
      <c r="AE8" s="128">
        <v>0</v>
      </c>
      <c r="AF8" s="128">
        <v>0</v>
      </c>
      <c r="AG8" s="128">
        <v>0</v>
      </c>
      <c r="AH8" s="128">
        <v>0</v>
      </c>
      <c r="AI8" s="128">
        <v>0</v>
      </c>
      <c r="AJ8" s="128">
        <v>0</v>
      </c>
      <c r="AK8" s="128">
        <v>0</v>
      </c>
      <c r="AL8" s="128">
        <v>0</v>
      </c>
      <c r="AM8" s="128">
        <v>0</v>
      </c>
      <c r="AN8" s="129">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128">
        <v>0</v>
      </c>
      <c r="Q9" s="128">
        <v>0</v>
      </c>
      <c r="R9" s="128">
        <v>0</v>
      </c>
      <c r="S9" s="128">
        <v>0</v>
      </c>
      <c r="T9" s="128">
        <v>0</v>
      </c>
      <c r="U9" s="128">
        <v>0</v>
      </c>
      <c r="V9" s="128">
        <v>0</v>
      </c>
      <c r="W9" s="128">
        <v>0</v>
      </c>
      <c r="X9" s="128">
        <v>0</v>
      </c>
      <c r="Y9" s="128">
        <v>0</v>
      </c>
      <c r="Z9" s="128">
        <v>0</v>
      </c>
      <c r="AA9" s="128">
        <v>0</v>
      </c>
      <c r="AB9" s="128">
        <v>0</v>
      </c>
      <c r="AC9" s="128">
        <v>0</v>
      </c>
      <c r="AD9" s="128">
        <v>0</v>
      </c>
      <c r="AE9" s="128">
        <v>0</v>
      </c>
      <c r="AF9" s="128">
        <v>0</v>
      </c>
      <c r="AG9" s="128">
        <v>0</v>
      </c>
      <c r="AH9" s="128">
        <v>0</v>
      </c>
      <c r="AI9" s="128">
        <v>0</v>
      </c>
      <c r="AJ9" s="128">
        <v>0</v>
      </c>
      <c r="AK9" s="128">
        <v>0</v>
      </c>
      <c r="AL9" s="128">
        <v>0</v>
      </c>
      <c r="AM9" s="128">
        <v>0</v>
      </c>
      <c r="AN9" s="129">
        <v>0</v>
      </c>
    </row>
    <row r="10" spans="1:40" x14ac:dyDescent="0.15">
      <c r="A10" s="42" t="s">
        <v>84</v>
      </c>
      <c r="B10" s="48">
        <f t="shared" si="1"/>
        <v>46210</v>
      </c>
      <c r="C10" s="33">
        <v>0</v>
      </c>
      <c r="D10" s="33">
        <v>46210</v>
      </c>
      <c r="E10" s="33">
        <v>0</v>
      </c>
      <c r="F10" s="33">
        <v>0</v>
      </c>
      <c r="G10" s="33">
        <v>0</v>
      </c>
      <c r="H10" s="33">
        <v>0</v>
      </c>
      <c r="I10" s="32">
        <v>0</v>
      </c>
      <c r="J10" s="33">
        <v>0</v>
      </c>
      <c r="K10" s="33">
        <v>0</v>
      </c>
      <c r="L10" s="33">
        <v>0</v>
      </c>
      <c r="M10" s="33">
        <v>0</v>
      </c>
      <c r="N10" s="33">
        <v>0</v>
      </c>
      <c r="O10" s="33">
        <v>0</v>
      </c>
      <c r="P10" s="128">
        <v>0</v>
      </c>
      <c r="Q10" s="128">
        <v>0</v>
      </c>
      <c r="R10" s="128">
        <v>0</v>
      </c>
      <c r="S10" s="128">
        <v>0</v>
      </c>
      <c r="T10" s="128">
        <v>0</v>
      </c>
      <c r="U10" s="128">
        <v>0</v>
      </c>
      <c r="V10" s="128">
        <v>0</v>
      </c>
      <c r="W10" s="128">
        <v>0</v>
      </c>
      <c r="X10" s="128">
        <v>0</v>
      </c>
      <c r="Y10" s="128">
        <v>0</v>
      </c>
      <c r="Z10" s="128">
        <v>0</v>
      </c>
      <c r="AA10" s="128">
        <v>0</v>
      </c>
      <c r="AB10" s="128">
        <v>0</v>
      </c>
      <c r="AC10" s="128">
        <v>0</v>
      </c>
      <c r="AD10" s="128">
        <v>0</v>
      </c>
      <c r="AE10" s="128">
        <v>0</v>
      </c>
      <c r="AF10" s="128">
        <v>0</v>
      </c>
      <c r="AG10" s="128">
        <v>0</v>
      </c>
      <c r="AH10" s="128">
        <v>0</v>
      </c>
      <c r="AI10" s="128">
        <v>0</v>
      </c>
      <c r="AJ10" s="128">
        <v>0</v>
      </c>
      <c r="AK10" s="128">
        <v>0</v>
      </c>
      <c r="AL10" s="128">
        <v>0</v>
      </c>
      <c r="AM10" s="128">
        <v>0</v>
      </c>
      <c r="AN10" s="129">
        <v>0</v>
      </c>
    </row>
    <row r="11" spans="1:40" x14ac:dyDescent="0.15">
      <c r="A11" s="42" t="s">
        <v>11</v>
      </c>
      <c r="B11" s="48">
        <f t="shared" si="1"/>
        <v>5392368</v>
      </c>
      <c r="C11" s="33">
        <v>0</v>
      </c>
      <c r="D11" s="33">
        <v>102367</v>
      </c>
      <c r="E11" s="33">
        <v>0</v>
      </c>
      <c r="F11" s="33">
        <v>0</v>
      </c>
      <c r="G11" s="33">
        <v>0</v>
      </c>
      <c r="H11" s="33">
        <v>0</v>
      </c>
      <c r="I11" s="33">
        <v>0</v>
      </c>
      <c r="J11" s="32">
        <v>0</v>
      </c>
      <c r="K11" s="33">
        <v>0</v>
      </c>
      <c r="L11" s="33">
        <v>0</v>
      </c>
      <c r="M11" s="33">
        <v>0</v>
      </c>
      <c r="N11" s="33">
        <v>0</v>
      </c>
      <c r="O11" s="33">
        <v>0</v>
      </c>
      <c r="P11" s="128">
        <v>0</v>
      </c>
      <c r="Q11" s="128">
        <v>0</v>
      </c>
      <c r="R11" s="128">
        <v>0</v>
      </c>
      <c r="S11" s="128">
        <v>0</v>
      </c>
      <c r="T11" s="128">
        <v>0</v>
      </c>
      <c r="U11" s="128">
        <v>0</v>
      </c>
      <c r="V11" s="128">
        <v>0</v>
      </c>
      <c r="W11" s="128">
        <v>0</v>
      </c>
      <c r="X11" s="128">
        <v>0</v>
      </c>
      <c r="Y11" s="128">
        <v>0</v>
      </c>
      <c r="Z11" s="128">
        <v>0</v>
      </c>
      <c r="AA11" s="128">
        <v>0</v>
      </c>
      <c r="AB11" s="128">
        <v>0</v>
      </c>
      <c r="AC11" s="128">
        <v>0</v>
      </c>
      <c r="AD11" s="128">
        <v>0</v>
      </c>
      <c r="AE11" s="128">
        <v>200000</v>
      </c>
      <c r="AF11" s="128">
        <v>0</v>
      </c>
      <c r="AG11" s="128">
        <v>0</v>
      </c>
      <c r="AH11" s="128">
        <v>0</v>
      </c>
      <c r="AI11" s="128">
        <v>0</v>
      </c>
      <c r="AJ11" s="128">
        <v>5090001</v>
      </c>
      <c r="AK11" s="128">
        <v>0</v>
      </c>
      <c r="AL11" s="128">
        <v>0</v>
      </c>
      <c r="AM11" s="128">
        <v>0</v>
      </c>
      <c r="AN11" s="129">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128">
        <v>0</v>
      </c>
      <c r="Q12" s="128">
        <v>0</v>
      </c>
      <c r="R12" s="128">
        <v>0</v>
      </c>
      <c r="S12" s="128">
        <v>0</v>
      </c>
      <c r="T12" s="128">
        <v>0</v>
      </c>
      <c r="U12" s="128">
        <v>0</v>
      </c>
      <c r="V12" s="128">
        <v>0</v>
      </c>
      <c r="W12" s="128">
        <v>0</v>
      </c>
      <c r="X12" s="128">
        <v>0</v>
      </c>
      <c r="Y12" s="128">
        <v>0</v>
      </c>
      <c r="Z12" s="128">
        <v>0</v>
      </c>
      <c r="AA12" s="128">
        <v>0</v>
      </c>
      <c r="AB12" s="128">
        <v>0</v>
      </c>
      <c r="AC12" s="128">
        <v>0</v>
      </c>
      <c r="AD12" s="128">
        <v>0</v>
      </c>
      <c r="AE12" s="128">
        <v>0</v>
      </c>
      <c r="AF12" s="128">
        <v>0</v>
      </c>
      <c r="AG12" s="128">
        <v>0</v>
      </c>
      <c r="AH12" s="128">
        <v>0</v>
      </c>
      <c r="AI12" s="128">
        <v>0</v>
      </c>
      <c r="AJ12" s="128">
        <v>0</v>
      </c>
      <c r="AK12" s="128">
        <v>0</v>
      </c>
      <c r="AL12" s="128">
        <v>0</v>
      </c>
      <c r="AM12" s="128">
        <v>0</v>
      </c>
      <c r="AN12" s="129">
        <v>0</v>
      </c>
    </row>
    <row r="13" spans="1:40" x14ac:dyDescent="0.15">
      <c r="A13" s="42" t="s">
        <v>5</v>
      </c>
      <c r="B13" s="48">
        <f t="shared" si="1"/>
        <v>93456</v>
      </c>
      <c r="C13" s="33">
        <v>0</v>
      </c>
      <c r="D13" s="33">
        <v>86456</v>
      </c>
      <c r="E13" s="33">
        <v>0</v>
      </c>
      <c r="F13" s="33">
        <v>0</v>
      </c>
      <c r="G13" s="33">
        <v>0</v>
      </c>
      <c r="H13" s="33">
        <v>0</v>
      </c>
      <c r="I13" s="33">
        <v>0</v>
      </c>
      <c r="J13" s="33">
        <v>0</v>
      </c>
      <c r="K13" s="33">
        <v>0</v>
      </c>
      <c r="L13" s="32">
        <v>0</v>
      </c>
      <c r="M13" s="33">
        <v>0</v>
      </c>
      <c r="N13" s="33">
        <v>0</v>
      </c>
      <c r="O13" s="33">
        <v>0</v>
      </c>
      <c r="P13" s="128">
        <v>0</v>
      </c>
      <c r="Q13" s="128">
        <v>0</v>
      </c>
      <c r="R13" s="128">
        <v>0</v>
      </c>
      <c r="S13" s="128">
        <v>0</v>
      </c>
      <c r="T13" s="128">
        <v>0</v>
      </c>
      <c r="U13" s="128">
        <v>0</v>
      </c>
      <c r="V13" s="128">
        <v>0</v>
      </c>
      <c r="W13" s="128">
        <v>0</v>
      </c>
      <c r="X13" s="128">
        <v>0</v>
      </c>
      <c r="Y13" s="128">
        <v>0</v>
      </c>
      <c r="Z13" s="128">
        <v>0</v>
      </c>
      <c r="AA13" s="128">
        <v>0</v>
      </c>
      <c r="AB13" s="128">
        <v>0</v>
      </c>
      <c r="AC13" s="128">
        <v>7000</v>
      </c>
      <c r="AD13" s="128">
        <v>0</v>
      </c>
      <c r="AE13" s="128">
        <v>0</v>
      </c>
      <c r="AF13" s="128">
        <v>0</v>
      </c>
      <c r="AG13" s="128">
        <v>0</v>
      </c>
      <c r="AH13" s="128">
        <v>0</v>
      </c>
      <c r="AI13" s="128">
        <v>0</v>
      </c>
      <c r="AJ13" s="128">
        <v>0</v>
      </c>
      <c r="AK13" s="128">
        <v>0</v>
      </c>
      <c r="AL13" s="128">
        <v>0</v>
      </c>
      <c r="AM13" s="128">
        <v>0</v>
      </c>
      <c r="AN13" s="129">
        <v>0</v>
      </c>
    </row>
    <row r="14" spans="1:40" x14ac:dyDescent="0.15">
      <c r="A14" s="42" t="s">
        <v>6</v>
      </c>
      <c r="B14" s="48">
        <f t="shared" si="1"/>
        <v>969678</v>
      </c>
      <c r="C14" s="33">
        <v>0</v>
      </c>
      <c r="D14" s="33">
        <v>9136</v>
      </c>
      <c r="E14" s="33">
        <v>0</v>
      </c>
      <c r="F14" s="33">
        <v>0</v>
      </c>
      <c r="G14" s="33">
        <v>0</v>
      </c>
      <c r="H14" s="33">
        <v>0</v>
      </c>
      <c r="I14" s="33">
        <v>0</v>
      </c>
      <c r="J14" s="33">
        <v>0</v>
      </c>
      <c r="K14" s="33">
        <v>0</v>
      </c>
      <c r="L14" s="33">
        <v>0</v>
      </c>
      <c r="M14" s="32">
        <v>0</v>
      </c>
      <c r="N14" s="33">
        <v>0</v>
      </c>
      <c r="O14" s="33">
        <v>0</v>
      </c>
      <c r="P14" s="128">
        <v>0</v>
      </c>
      <c r="Q14" s="128">
        <v>645000</v>
      </c>
      <c r="R14" s="128">
        <v>0</v>
      </c>
      <c r="S14" s="128">
        <v>0</v>
      </c>
      <c r="T14" s="128">
        <v>0</v>
      </c>
      <c r="U14" s="128">
        <v>0</v>
      </c>
      <c r="V14" s="128">
        <v>0</v>
      </c>
      <c r="W14" s="128">
        <v>0</v>
      </c>
      <c r="X14" s="128">
        <v>0</v>
      </c>
      <c r="Y14" s="128">
        <v>0</v>
      </c>
      <c r="Z14" s="128">
        <v>0</v>
      </c>
      <c r="AA14" s="128">
        <v>0</v>
      </c>
      <c r="AB14" s="128">
        <v>26909</v>
      </c>
      <c r="AC14" s="128">
        <v>0</v>
      </c>
      <c r="AD14" s="128">
        <v>0</v>
      </c>
      <c r="AE14" s="128">
        <v>1</v>
      </c>
      <c r="AF14" s="128">
        <v>0</v>
      </c>
      <c r="AG14" s="128">
        <v>0</v>
      </c>
      <c r="AH14" s="128">
        <v>0</v>
      </c>
      <c r="AI14" s="128">
        <v>0</v>
      </c>
      <c r="AJ14" s="128">
        <v>288632</v>
      </c>
      <c r="AK14" s="128">
        <v>0</v>
      </c>
      <c r="AL14" s="128">
        <v>0</v>
      </c>
      <c r="AM14" s="128">
        <v>0</v>
      </c>
      <c r="AN14" s="129">
        <v>0</v>
      </c>
    </row>
    <row r="15" spans="1:40" x14ac:dyDescent="0.15">
      <c r="A15" s="42" t="s">
        <v>12</v>
      </c>
      <c r="B15" s="48">
        <f t="shared" si="1"/>
        <v>13076026</v>
      </c>
      <c r="C15" s="33">
        <v>0</v>
      </c>
      <c r="D15" s="33">
        <v>1546023</v>
      </c>
      <c r="E15" s="33">
        <v>0</v>
      </c>
      <c r="F15" s="33">
        <v>0</v>
      </c>
      <c r="G15" s="33">
        <v>0</v>
      </c>
      <c r="H15" s="33">
        <v>0</v>
      </c>
      <c r="I15" s="33">
        <v>0</v>
      </c>
      <c r="J15" s="33">
        <v>0</v>
      </c>
      <c r="K15" s="33">
        <v>0</v>
      </c>
      <c r="L15" s="33">
        <v>0</v>
      </c>
      <c r="M15" s="33">
        <v>1200087</v>
      </c>
      <c r="N15" s="32">
        <v>0</v>
      </c>
      <c r="O15" s="33">
        <v>0</v>
      </c>
      <c r="P15" s="128">
        <v>0</v>
      </c>
      <c r="Q15" s="128">
        <v>0</v>
      </c>
      <c r="R15" s="128">
        <v>0</v>
      </c>
      <c r="S15" s="128">
        <v>0</v>
      </c>
      <c r="T15" s="128">
        <v>0</v>
      </c>
      <c r="U15" s="128">
        <v>0</v>
      </c>
      <c r="V15" s="128">
        <v>3306844</v>
      </c>
      <c r="W15" s="128">
        <v>0</v>
      </c>
      <c r="X15" s="128">
        <v>0</v>
      </c>
      <c r="Y15" s="128">
        <v>0</v>
      </c>
      <c r="Z15" s="128">
        <v>0</v>
      </c>
      <c r="AA15" s="128">
        <v>1605699</v>
      </c>
      <c r="AB15" s="128">
        <v>11363</v>
      </c>
      <c r="AC15" s="128">
        <v>3416</v>
      </c>
      <c r="AD15" s="128">
        <v>0</v>
      </c>
      <c r="AE15" s="128">
        <v>688613</v>
      </c>
      <c r="AF15" s="128">
        <v>0</v>
      </c>
      <c r="AG15" s="128">
        <v>0</v>
      </c>
      <c r="AH15" s="128">
        <v>0</v>
      </c>
      <c r="AI15" s="128">
        <v>12000</v>
      </c>
      <c r="AJ15" s="128">
        <v>4701981</v>
      </c>
      <c r="AK15" s="128">
        <v>0</v>
      </c>
      <c r="AL15" s="128">
        <v>0</v>
      </c>
      <c r="AM15" s="128">
        <v>0</v>
      </c>
      <c r="AN15" s="129">
        <v>0</v>
      </c>
    </row>
    <row r="16" spans="1:40" x14ac:dyDescent="0.15">
      <c r="A16" s="42" t="s">
        <v>1</v>
      </c>
      <c r="B16" s="48">
        <f t="shared" si="1"/>
        <v>240000</v>
      </c>
      <c r="C16" s="33">
        <v>0</v>
      </c>
      <c r="D16" s="33">
        <v>0</v>
      </c>
      <c r="E16" s="33">
        <v>0</v>
      </c>
      <c r="F16" s="33">
        <v>0</v>
      </c>
      <c r="G16" s="33">
        <v>0</v>
      </c>
      <c r="H16" s="33">
        <v>0</v>
      </c>
      <c r="I16" s="33">
        <v>0</v>
      </c>
      <c r="J16" s="33">
        <v>0</v>
      </c>
      <c r="K16" s="33">
        <v>0</v>
      </c>
      <c r="L16" s="33">
        <v>0</v>
      </c>
      <c r="M16" s="33">
        <v>0</v>
      </c>
      <c r="N16" s="33">
        <v>0</v>
      </c>
      <c r="O16" s="32">
        <v>0</v>
      </c>
      <c r="P16" s="128">
        <v>0</v>
      </c>
      <c r="Q16" s="128">
        <v>0</v>
      </c>
      <c r="R16" s="128">
        <v>0</v>
      </c>
      <c r="S16" s="128">
        <v>0</v>
      </c>
      <c r="T16" s="128">
        <v>0</v>
      </c>
      <c r="U16" s="128">
        <v>0</v>
      </c>
      <c r="V16" s="128">
        <v>0</v>
      </c>
      <c r="W16" s="128">
        <v>0</v>
      </c>
      <c r="X16" s="128">
        <v>0</v>
      </c>
      <c r="Y16" s="128">
        <v>0</v>
      </c>
      <c r="Z16" s="128">
        <v>0</v>
      </c>
      <c r="AA16" s="128">
        <v>240000</v>
      </c>
      <c r="AB16" s="128">
        <v>0</v>
      </c>
      <c r="AC16" s="128">
        <v>0</v>
      </c>
      <c r="AD16" s="128">
        <v>0</v>
      </c>
      <c r="AE16" s="128">
        <v>0</v>
      </c>
      <c r="AF16" s="128">
        <v>0</v>
      </c>
      <c r="AG16" s="128">
        <v>0</v>
      </c>
      <c r="AH16" s="128">
        <v>0</v>
      </c>
      <c r="AI16" s="128">
        <v>0</v>
      </c>
      <c r="AJ16" s="128">
        <v>0</v>
      </c>
      <c r="AK16" s="128">
        <v>0</v>
      </c>
      <c r="AL16" s="128">
        <v>0</v>
      </c>
      <c r="AM16" s="128">
        <v>0</v>
      </c>
      <c r="AN16" s="129">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130">
        <v>0</v>
      </c>
      <c r="Q17" s="128">
        <v>0</v>
      </c>
      <c r="R17" s="128">
        <v>0</v>
      </c>
      <c r="S17" s="128">
        <v>0</v>
      </c>
      <c r="T17" s="128">
        <v>0</v>
      </c>
      <c r="U17" s="128">
        <v>0</v>
      </c>
      <c r="V17" s="128">
        <v>0</v>
      </c>
      <c r="W17" s="128">
        <v>0</v>
      </c>
      <c r="X17" s="128">
        <v>0</v>
      </c>
      <c r="Y17" s="128">
        <v>0</v>
      </c>
      <c r="Z17" s="128">
        <v>0</v>
      </c>
      <c r="AA17" s="128">
        <v>0</v>
      </c>
      <c r="AB17" s="128">
        <v>0</v>
      </c>
      <c r="AC17" s="128">
        <v>0</v>
      </c>
      <c r="AD17" s="128">
        <v>0</v>
      </c>
      <c r="AE17" s="128">
        <v>0</v>
      </c>
      <c r="AF17" s="128">
        <v>0</v>
      </c>
      <c r="AG17" s="128">
        <v>0</v>
      </c>
      <c r="AH17" s="128">
        <v>0</v>
      </c>
      <c r="AI17" s="128">
        <v>0</v>
      </c>
      <c r="AJ17" s="128">
        <v>0</v>
      </c>
      <c r="AK17" s="128">
        <v>0</v>
      </c>
      <c r="AL17" s="128">
        <v>0</v>
      </c>
      <c r="AM17" s="128">
        <v>0</v>
      </c>
      <c r="AN17" s="129">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128">
        <v>0</v>
      </c>
      <c r="Q18" s="130">
        <v>0</v>
      </c>
      <c r="R18" s="128">
        <v>0</v>
      </c>
      <c r="S18" s="128">
        <v>0</v>
      </c>
      <c r="T18" s="128">
        <v>0</v>
      </c>
      <c r="U18" s="128">
        <v>0</v>
      </c>
      <c r="V18" s="128">
        <v>0</v>
      </c>
      <c r="W18" s="128">
        <v>0</v>
      </c>
      <c r="X18" s="128">
        <v>0</v>
      </c>
      <c r="Y18" s="128">
        <v>0</v>
      </c>
      <c r="Z18" s="128">
        <v>0</v>
      </c>
      <c r="AA18" s="128">
        <v>0</v>
      </c>
      <c r="AB18" s="128">
        <v>0</v>
      </c>
      <c r="AC18" s="128">
        <v>0</v>
      </c>
      <c r="AD18" s="128">
        <v>0</v>
      </c>
      <c r="AE18" s="128">
        <v>0</v>
      </c>
      <c r="AF18" s="128">
        <v>0</v>
      </c>
      <c r="AG18" s="128">
        <v>0</v>
      </c>
      <c r="AH18" s="128">
        <v>0</v>
      </c>
      <c r="AI18" s="128">
        <v>0</v>
      </c>
      <c r="AJ18" s="128">
        <v>0</v>
      </c>
      <c r="AK18" s="128">
        <v>0</v>
      </c>
      <c r="AL18" s="128">
        <v>0</v>
      </c>
      <c r="AM18" s="128">
        <v>0</v>
      </c>
      <c r="AN18" s="129">
        <v>0</v>
      </c>
    </row>
    <row r="19" spans="1:40" x14ac:dyDescent="0.15">
      <c r="A19" s="42" t="s">
        <v>7</v>
      </c>
      <c r="B19" s="48">
        <f t="shared" si="1"/>
        <v>39029</v>
      </c>
      <c r="C19" s="33">
        <v>0</v>
      </c>
      <c r="D19" s="33">
        <v>39029</v>
      </c>
      <c r="E19" s="33">
        <v>0</v>
      </c>
      <c r="F19" s="33">
        <v>0</v>
      </c>
      <c r="G19" s="33">
        <v>0</v>
      </c>
      <c r="H19" s="33">
        <v>0</v>
      </c>
      <c r="I19" s="33">
        <v>0</v>
      </c>
      <c r="J19" s="33">
        <v>0</v>
      </c>
      <c r="K19" s="33">
        <v>0</v>
      </c>
      <c r="L19" s="33">
        <v>0</v>
      </c>
      <c r="M19" s="33">
        <v>0</v>
      </c>
      <c r="N19" s="33">
        <v>0</v>
      </c>
      <c r="O19" s="33">
        <v>0</v>
      </c>
      <c r="P19" s="128">
        <v>0</v>
      </c>
      <c r="Q19" s="128">
        <v>0</v>
      </c>
      <c r="R19" s="130">
        <v>0</v>
      </c>
      <c r="S19" s="128">
        <v>0</v>
      </c>
      <c r="T19" s="128">
        <v>0</v>
      </c>
      <c r="U19" s="128">
        <v>0</v>
      </c>
      <c r="V19" s="128">
        <v>0</v>
      </c>
      <c r="W19" s="128">
        <v>0</v>
      </c>
      <c r="X19" s="128">
        <v>0</v>
      </c>
      <c r="Y19" s="128">
        <v>0</v>
      </c>
      <c r="Z19" s="128">
        <v>0</v>
      </c>
      <c r="AA19" s="128">
        <v>0</v>
      </c>
      <c r="AB19" s="128">
        <v>0</v>
      </c>
      <c r="AC19" s="128">
        <v>0</v>
      </c>
      <c r="AD19" s="128">
        <v>0</v>
      </c>
      <c r="AE19" s="128">
        <v>0</v>
      </c>
      <c r="AF19" s="128">
        <v>0</v>
      </c>
      <c r="AG19" s="128">
        <v>0</v>
      </c>
      <c r="AH19" s="128">
        <v>0</v>
      </c>
      <c r="AI19" s="128">
        <v>0</v>
      </c>
      <c r="AJ19" s="128">
        <v>0</v>
      </c>
      <c r="AK19" s="128">
        <v>0</v>
      </c>
      <c r="AL19" s="128">
        <v>0</v>
      </c>
      <c r="AM19" s="128">
        <v>0</v>
      </c>
      <c r="AN19" s="129">
        <v>0</v>
      </c>
    </row>
    <row r="20" spans="1:40" x14ac:dyDescent="0.15">
      <c r="A20" s="42" t="s">
        <v>21</v>
      </c>
      <c r="B20" s="48">
        <f t="shared" si="1"/>
        <v>7167</v>
      </c>
      <c r="C20" s="33">
        <v>0</v>
      </c>
      <c r="D20" s="33">
        <v>7167</v>
      </c>
      <c r="E20" s="33">
        <v>0</v>
      </c>
      <c r="F20" s="33">
        <v>0</v>
      </c>
      <c r="G20" s="33">
        <v>0</v>
      </c>
      <c r="H20" s="33">
        <v>0</v>
      </c>
      <c r="I20" s="33">
        <v>0</v>
      </c>
      <c r="J20" s="33">
        <v>0</v>
      </c>
      <c r="K20" s="33">
        <v>0</v>
      </c>
      <c r="L20" s="33">
        <v>0</v>
      </c>
      <c r="M20" s="33">
        <v>0</v>
      </c>
      <c r="N20" s="33">
        <v>0</v>
      </c>
      <c r="O20" s="33">
        <v>0</v>
      </c>
      <c r="P20" s="128">
        <v>0</v>
      </c>
      <c r="Q20" s="128">
        <v>0</v>
      </c>
      <c r="R20" s="128">
        <v>0</v>
      </c>
      <c r="S20" s="130">
        <v>0</v>
      </c>
      <c r="T20" s="128">
        <v>0</v>
      </c>
      <c r="U20" s="128">
        <v>0</v>
      </c>
      <c r="V20" s="128">
        <v>0</v>
      </c>
      <c r="W20" s="128">
        <v>0</v>
      </c>
      <c r="X20" s="128">
        <v>0</v>
      </c>
      <c r="Y20" s="128">
        <v>0</v>
      </c>
      <c r="Z20" s="128">
        <v>0</v>
      </c>
      <c r="AA20" s="128">
        <v>0</v>
      </c>
      <c r="AB20" s="128">
        <v>0</v>
      </c>
      <c r="AC20" s="128">
        <v>0</v>
      </c>
      <c r="AD20" s="128">
        <v>0</v>
      </c>
      <c r="AE20" s="128">
        <v>0</v>
      </c>
      <c r="AF20" s="128">
        <v>0</v>
      </c>
      <c r="AG20" s="128">
        <v>0</v>
      </c>
      <c r="AH20" s="128">
        <v>0</v>
      </c>
      <c r="AI20" s="128">
        <v>0</v>
      </c>
      <c r="AJ20" s="128">
        <v>0</v>
      </c>
      <c r="AK20" s="128">
        <v>0</v>
      </c>
      <c r="AL20" s="128">
        <v>0</v>
      </c>
      <c r="AM20" s="128">
        <v>0</v>
      </c>
      <c r="AN20" s="129">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128">
        <v>0</v>
      </c>
      <c r="Q21" s="128">
        <v>0</v>
      </c>
      <c r="R21" s="128">
        <v>0</v>
      </c>
      <c r="S21" s="128">
        <v>0</v>
      </c>
      <c r="T21" s="130">
        <v>0</v>
      </c>
      <c r="U21" s="128">
        <v>0</v>
      </c>
      <c r="V21" s="128">
        <v>0</v>
      </c>
      <c r="W21" s="128">
        <v>0</v>
      </c>
      <c r="X21" s="128">
        <v>0</v>
      </c>
      <c r="Y21" s="128">
        <v>0</v>
      </c>
      <c r="Z21" s="128">
        <v>0</v>
      </c>
      <c r="AA21" s="128">
        <v>0</v>
      </c>
      <c r="AB21" s="128">
        <v>0</v>
      </c>
      <c r="AC21" s="128">
        <v>0</v>
      </c>
      <c r="AD21" s="128">
        <v>0</v>
      </c>
      <c r="AE21" s="128">
        <v>0</v>
      </c>
      <c r="AF21" s="128">
        <v>0</v>
      </c>
      <c r="AG21" s="128">
        <v>0</v>
      </c>
      <c r="AH21" s="128">
        <v>0</v>
      </c>
      <c r="AI21" s="128">
        <v>0</v>
      </c>
      <c r="AJ21" s="128">
        <v>0</v>
      </c>
      <c r="AK21" s="128">
        <v>0</v>
      </c>
      <c r="AL21" s="128">
        <v>0</v>
      </c>
      <c r="AM21" s="128">
        <v>0</v>
      </c>
      <c r="AN21" s="129">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128">
        <v>0</v>
      </c>
      <c r="Q22" s="128">
        <v>0</v>
      </c>
      <c r="R22" s="128">
        <v>0</v>
      </c>
      <c r="S22" s="128">
        <v>0</v>
      </c>
      <c r="T22" s="128">
        <v>0</v>
      </c>
      <c r="U22" s="130">
        <v>0</v>
      </c>
      <c r="V22" s="128">
        <v>0</v>
      </c>
      <c r="W22" s="128">
        <v>0</v>
      </c>
      <c r="X22" s="128">
        <v>0</v>
      </c>
      <c r="Y22" s="128">
        <v>0</v>
      </c>
      <c r="Z22" s="128">
        <v>0</v>
      </c>
      <c r="AA22" s="128">
        <v>0</v>
      </c>
      <c r="AB22" s="128">
        <v>0</v>
      </c>
      <c r="AC22" s="128">
        <v>0</v>
      </c>
      <c r="AD22" s="128">
        <v>0</v>
      </c>
      <c r="AE22" s="128">
        <v>0</v>
      </c>
      <c r="AF22" s="128">
        <v>0</v>
      </c>
      <c r="AG22" s="128">
        <v>0</v>
      </c>
      <c r="AH22" s="128">
        <v>0</v>
      </c>
      <c r="AI22" s="128">
        <v>0</v>
      </c>
      <c r="AJ22" s="128">
        <v>0</v>
      </c>
      <c r="AK22" s="128">
        <v>0</v>
      </c>
      <c r="AL22" s="128">
        <v>0</v>
      </c>
      <c r="AM22" s="128">
        <v>0</v>
      </c>
      <c r="AN22" s="129">
        <v>0</v>
      </c>
    </row>
    <row r="23" spans="1:40" x14ac:dyDescent="0.15">
      <c r="A23" s="42" t="s">
        <v>129</v>
      </c>
      <c r="B23" s="48">
        <f t="shared" si="1"/>
        <v>19629098</v>
      </c>
      <c r="C23" s="33">
        <v>0</v>
      </c>
      <c r="D23" s="33">
        <v>4919584</v>
      </c>
      <c r="E23" s="33">
        <v>0</v>
      </c>
      <c r="F23" s="33">
        <v>0</v>
      </c>
      <c r="G23" s="33">
        <v>0</v>
      </c>
      <c r="H23" s="33">
        <v>0</v>
      </c>
      <c r="I23" s="33">
        <v>0</v>
      </c>
      <c r="J23" s="33">
        <v>0</v>
      </c>
      <c r="K23" s="33">
        <v>0</v>
      </c>
      <c r="L23" s="33">
        <v>0</v>
      </c>
      <c r="M23" s="33">
        <v>643253</v>
      </c>
      <c r="N23" s="33">
        <v>1676504</v>
      </c>
      <c r="O23" s="33">
        <v>0</v>
      </c>
      <c r="P23" s="128">
        <v>0</v>
      </c>
      <c r="Q23" s="128">
        <v>0</v>
      </c>
      <c r="R23" s="128">
        <v>0</v>
      </c>
      <c r="S23" s="128">
        <v>0</v>
      </c>
      <c r="T23" s="128">
        <v>0</v>
      </c>
      <c r="U23" s="128">
        <v>0</v>
      </c>
      <c r="V23" s="130">
        <v>0</v>
      </c>
      <c r="W23" s="128">
        <v>0</v>
      </c>
      <c r="X23" s="128">
        <v>0</v>
      </c>
      <c r="Y23" s="128">
        <v>0</v>
      </c>
      <c r="Z23" s="128">
        <v>0</v>
      </c>
      <c r="AA23" s="128">
        <v>2517271</v>
      </c>
      <c r="AB23" s="128">
        <v>0</v>
      </c>
      <c r="AC23" s="128">
        <v>8994</v>
      </c>
      <c r="AD23" s="128">
        <v>71043</v>
      </c>
      <c r="AE23" s="128">
        <v>4045244</v>
      </c>
      <c r="AF23" s="128">
        <v>0</v>
      </c>
      <c r="AG23" s="128">
        <v>0</v>
      </c>
      <c r="AH23" s="128">
        <v>0</v>
      </c>
      <c r="AI23" s="128">
        <v>0</v>
      </c>
      <c r="AJ23" s="128">
        <v>5747205</v>
      </c>
      <c r="AK23" s="128">
        <v>0</v>
      </c>
      <c r="AL23" s="128">
        <v>0</v>
      </c>
      <c r="AM23" s="128">
        <v>0</v>
      </c>
      <c r="AN23" s="129">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128">
        <v>0</v>
      </c>
      <c r="Q24" s="128">
        <v>0</v>
      </c>
      <c r="R24" s="128">
        <v>0</v>
      </c>
      <c r="S24" s="128">
        <v>0</v>
      </c>
      <c r="T24" s="128">
        <v>0</v>
      </c>
      <c r="U24" s="128">
        <v>0</v>
      </c>
      <c r="V24" s="128">
        <v>0</v>
      </c>
      <c r="W24" s="130">
        <v>0</v>
      </c>
      <c r="X24" s="128">
        <v>0</v>
      </c>
      <c r="Y24" s="128">
        <v>0</v>
      </c>
      <c r="Z24" s="128">
        <v>0</v>
      </c>
      <c r="AA24" s="128">
        <v>0</v>
      </c>
      <c r="AB24" s="128">
        <v>0</v>
      </c>
      <c r="AC24" s="128">
        <v>0</v>
      </c>
      <c r="AD24" s="128">
        <v>0</v>
      </c>
      <c r="AE24" s="128">
        <v>0</v>
      </c>
      <c r="AF24" s="128">
        <v>0</v>
      </c>
      <c r="AG24" s="128">
        <v>0</v>
      </c>
      <c r="AH24" s="128">
        <v>0</v>
      </c>
      <c r="AI24" s="128">
        <v>0</v>
      </c>
      <c r="AJ24" s="128">
        <v>0</v>
      </c>
      <c r="AK24" s="128">
        <v>0</v>
      </c>
      <c r="AL24" s="128">
        <v>0</v>
      </c>
      <c r="AM24" s="128">
        <v>0</v>
      </c>
      <c r="AN24" s="129">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128">
        <v>0</v>
      </c>
      <c r="Q25" s="128">
        <v>0</v>
      </c>
      <c r="R25" s="128">
        <v>0</v>
      </c>
      <c r="S25" s="128">
        <v>0</v>
      </c>
      <c r="T25" s="128">
        <v>0</v>
      </c>
      <c r="U25" s="128">
        <v>0</v>
      </c>
      <c r="V25" s="128">
        <v>0</v>
      </c>
      <c r="W25" s="128">
        <v>0</v>
      </c>
      <c r="X25" s="130">
        <v>0</v>
      </c>
      <c r="Y25" s="128">
        <v>0</v>
      </c>
      <c r="Z25" s="128">
        <v>0</v>
      </c>
      <c r="AA25" s="128">
        <v>0</v>
      </c>
      <c r="AB25" s="128">
        <v>0</v>
      </c>
      <c r="AC25" s="128">
        <v>0</v>
      </c>
      <c r="AD25" s="128">
        <v>0</v>
      </c>
      <c r="AE25" s="128">
        <v>0</v>
      </c>
      <c r="AF25" s="128">
        <v>0</v>
      </c>
      <c r="AG25" s="128">
        <v>0</v>
      </c>
      <c r="AH25" s="128">
        <v>0</v>
      </c>
      <c r="AI25" s="128">
        <v>0</v>
      </c>
      <c r="AJ25" s="128">
        <v>0</v>
      </c>
      <c r="AK25" s="128">
        <v>0</v>
      </c>
      <c r="AL25" s="128">
        <v>0</v>
      </c>
      <c r="AM25" s="128">
        <v>0</v>
      </c>
      <c r="AN25" s="129">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128">
        <v>0</v>
      </c>
      <c r="Q26" s="128">
        <v>0</v>
      </c>
      <c r="R26" s="128">
        <v>0</v>
      </c>
      <c r="S26" s="128">
        <v>0</v>
      </c>
      <c r="T26" s="128">
        <v>0</v>
      </c>
      <c r="U26" s="128">
        <v>0</v>
      </c>
      <c r="V26" s="128">
        <v>0</v>
      </c>
      <c r="W26" s="128">
        <v>0</v>
      </c>
      <c r="X26" s="128">
        <v>0</v>
      </c>
      <c r="Y26" s="130">
        <v>0</v>
      </c>
      <c r="Z26" s="128">
        <v>0</v>
      </c>
      <c r="AA26" s="128">
        <v>0</v>
      </c>
      <c r="AB26" s="128">
        <v>0</v>
      </c>
      <c r="AC26" s="128">
        <v>0</v>
      </c>
      <c r="AD26" s="128">
        <v>0</v>
      </c>
      <c r="AE26" s="128">
        <v>0</v>
      </c>
      <c r="AF26" s="128">
        <v>0</v>
      </c>
      <c r="AG26" s="128">
        <v>0</v>
      </c>
      <c r="AH26" s="128">
        <v>0</v>
      </c>
      <c r="AI26" s="128">
        <v>0</v>
      </c>
      <c r="AJ26" s="128">
        <v>0</v>
      </c>
      <c r="AK26" s="128">
        <v>0</v>
      </c>
      <c r="AL26" s="128">
        <v>0</v>
      </c>
      <c r="AM26" s="128">
        <v>0</v>
      </c>
      <c r="AN26" s="129">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128">
        <v>0</v>
      </c>
      <c r="Q27" s="128">
        <v>0</v>
      </c>
      <c r="R27" s="128">
        <v>0</v>
      </c>
      <c r="S27" s="128">
        <v>0</v>
      </c>
      <c r="T27" s="128">
        <v>0</v>
      </c>
      <c r="U27" s="128">
        <v>0</v>
      </c>
      <c r="V27" s="128">
        <v>0</v>
      </c>
      <c r="W27" s="128">
        <v>0</v>
      </c>
      <c r="X27" s="128">
        <v>0</v>
      </c>
      <c r="Y27" s="128">
        <v>0</v>
      </c>
      <c r="Z27" s="130">
        <v>0</v>
      </c>
      <c r="AA27" s="128">
        <v>0</v>
      </c>
      <c r="AB27" s="128">
        <v>0</v>
      </c>
      <c r="AC27" s="128">
        <v>0</v>
      </c>
      <c r="AD27" s="128">
        <v>0</v>
      </c>
      <c r="AE27" s="128">
        <v>0</v>
      </c>
      <c r="AF27" s="128">
        <v>0</v>
      </c>
      <c r="AG27" s="128">
        <v>0</v>
      </c>
      <c r="AH27" s="128">
        <v>0</v>
      </c>
      <c r="AI27" s="128">
        <v>0</v>
      </c>
      <c r="AJ27" s="128">
        <v>0</v>
      </c>
      <c r="AK27" s="128">
        <v>0</v>
      </c>
      <c r="AL27" s="128">
        <v>0</v>
      </c>
      <c r="AM27" s="128">
        <v>0</v>
      </c>
      <c r="AN27" s="129">
        <v>0</v>
      </c>
    </row>
    <row r="28" spans="1:40" x14ac:dyDescent="0.15">
      <c r="A28" s="42" t="s">
        <v>189</v>
      </c>
      <c r="B28" s="48">
        <f t="shared" si="1"/>
        <v>14178465</v>
      </c>
      <c r="C28" s="33">
        <v>0</v>
      </c>
      <c r="D28" s="33">
        <v>0</v>
      </c>
      <c r="E28" s="33">
        <v>0</v>
      </c>
      <c r="F28" s="33">
        <v>0</v>
      </c>
      <c r="G28" s="33">
        <v>0</v>
      </c>
      <c r="H28" s="33">
        <v>0</v>
      </c>
      <c r="I28" s="33">
        <v>0</v>
      </c>
      <c r="J28" s="33">
        <v>0</v>
      </c>
      <c r="K28" s="33">
        <v>0</v>
      </c>
      <c r="L28" s="33">
        <v>0</v>
      </c>
      <c r="M28" s="33">
        <v>0</v>
      </c>
      <c r="N28" s="33">
        <v>1510000</v>
      </c>
      <c r="O28" s="33">
        <v>240000</v>
      </c>
      <c r="P28" s="128">
        <v>0</v>
      </c>
      <c r="Q28" s="128">
        <v>0</v>
      </c>
      <c r="R28" s="128">
        <v>0</v>
      </c>
      <c r="S28" s="128">
        <v>0</v>
      </c>
      <c r="T28" s="128">
        <v>0</v>
      </c>
      <c r="U28" s="128">
        <v>0</v>
      </c>
      <c r="V28" s="128">
        <v>1868651</v>
      </c>
      <c r="W28" s="128">
        <v>0</v>
      </c>
      <c r="X28" s="128">
        <v>0</v>
      </c>
      <c r="Y28" s="128">
        <v>0</v>
      </c>
      <c r="Z28" s="128">
        <v>0</v>
      </c>
      <c r="AA28" s="130">
        <v>0</v>
      </c>
      <c r="AB28" s="128">
        <v>328881</v>
      </c>
      <c r="AC28" s="128">
        <v>0</v>
      </c>
      <c r="AD28" s="128">
        <v>100000</v>
      </c>
      <c r="AE28" s="128">
        <v>4561644</v>
      </c>
      <c r="AF28" s="128">
        <v>0</v>
      </c>
      <c r="AG28" s="128">
        <v>0</v>
      </c>
      <c r="AH28" s="128">
        <v>0</v>
      </c>
      <c r="AI28" s="128">
        <v>0</v>
      </c>
      <c r="AJ28" s="128">
        <v>5569289</v>
      </c>
      <c r="AK28" s="128">
        <v>0</v>
      </c>
      <c r="AL28" s="128">
        <v>0</v>
      </c>
      <c r="AM28" s="128">
        <v>0</v>
      </c>
      <c r="AN28" s="129">
        <v>0</v>
      </c>
    </row>
    <row r="29" spans="1:40" x14ac:dyDescent="0.15">
      <c r="A29" s="42" t="s">
        <v>2</v>
      </c>
      <c r="B29" s="48">
        <f t="shared" si="1"/>
        <v>988777</v>
      </c>
      <c r="C29" s="33">
        <v>0</v>
      </c>
      <c r="D29" s="33">
        <v>22780</v>
      </c>
      <c r="E29" s="33">
        <v>0</v>
      </c>
      <c r="F29" s="33">
        <v>0</v>
      </c>
      <c r="G29" s="33">
        <v>0</v>
      </c>
      <c r="H29" s="33">
        <v>0</v>
      </c>
      <c r="I29" s="33">
        <v>0</v>
      </c>
      <c r="J29" s="33">
        <v>0</v>
      </c>
      <c r="K29" s="33">
        <v>0</v>
      </c>
      <c r="L29" s="33">
        <v>0</v>
      </c>
      <c r="M29" s="33">
        <v>0</v>
      </c>
      <c r="N29" s="33">
        <v>658600</v>
      </c>
      <c r="O29" s="33">
        <v>0</v>
      </c>
      <c r="P29" s="128">
        <v>0</v>
      </c>
      <c r="Q29" s="128">
        <v>0</v>
      </c>
      <c r="R29" s="128">
        <v>0</v>
      </c>
      <c r="S29" s="128">
        <v>0</v>
      </c>
      <c r="T29" s="128">
        <v>0</v>
      </c>
      <c r="U29" s="128">
        <v>0</v>
      </c>
      <c r="V29" s="128">
        <v>100000</v>
      </c>
      <c r="W29" s="128">
        <v>0</v>
      </c>
      <c r="X29" s="128">
        <v>0</v>
      </c>
      <c r="Y29" s="128">
        <v>0</v>
      </c>
      <c r="Z29" s="128">
        <v>0</v>
      </c>
      <c r="AA29" s="128">
        <v>17137</v>
      </c>
      <c r="AB29" s="130">
        <v>0</v>
      </c>
      <c r="AC29" s="128">
        <v>5260</v>
      </c>
      <c r="AD29" s="128">
        <v>0</v>
      </c>
      <c r="AE29" s="128">
        <v>50000</v>
      </c>
      <c r="AF29" s="128">
        <v>0</v>
      </c>
      <c r="AG29" s="128">
        <v>0</v>
      </c>
      <c r="AH29" s="128">
        <v>0</v>
      </c>
      <c r="AI29" s="128">
        <v>0</v>
      </c>
      <c r="AJ29" s="128">
        <v>135000</v>
      </c>
      <c r="AK29" s="128">
        <v>0</v>
      </c>
      <c r="AL29" s="128">
        <v>0</v>
      </c>
      <c r="AM29" s="128">
        <v>0</v>
      </c>
      <c r="AN29" s="129">
        <v>0</v>
      </c>
    </row>
    <row r="30" spans="1:40" x14ac:dyDescent="0.15">
      <c r="A30" s="42" t="s">
        <v>4</v>
      </c>
      <c r="B30" s="48">
        <f t="shared" si="1"/>
        <v>691943</v>
      </c>
      <c r="C30" s="33">
        <v>0</v>
      </c>
      <c r="D30" s="33">
        <v>68871</v>
      </c>
      <c r="E30" s="33">
        <v>0</v>
      </c>
      <c r="F30" s="33">
        <v>0</v>
      </c>
      <c r="G30" s="33">
        <v>0</v>
      </c>
      <c r="H30" s="33">
        <v>0</v>
      </c>
      <c r="I30" s="33">
        <v>0</v>
      </c>
      <c r="J30" s="33">
        <v>0</v>
      </c>
      <c r="K30" s="33">
        <v>0</v>
      </c>
      <c r="L30" s="33">
        <v>182702</v>
      </c>
      <c r="M30" s="33">
        <v>0</v>
      </c>
      <c r="N30" s="33">
        <v>21566</v>
      </c>
      <c r="O30" s="33">
        <v>0</v>
      </c>
      <c r="P30" s="128">
        <v>0</v>
      </c>
      <c r="Q30" s="128">
        <v>0</v>
      </c>
      <c r="R30" s="128">
        <v>0</v>
      </c>
      <c r="S30" s="128">
        <v>0</v>
      </c>
      <c r="T30" s="128">
        <v>0</v>
      </c>
      <c r="U30" s="128">
        <v>0</v>
      </c>
      <c r="V30" s="128">
        <v>154619</v>
      </c>
      <c r="W30" s="128">
        <v>0</v>
      </c>
      <c r="X30" s="128">
        <v>0</v>
      </c>
      <c r="Y30" s="128">
        <v>0</v>
      </c>
      <c r="Z30" s="128">
        <v>0</v>
      </c>
      <c r="AA30" s="128">
        <v>0</v>
      </c>
      <c r="AB30" s="128">
        <v>0</v>
      </c>
      <c r="AC30" s="130">
        <v>0</v>
      </c>
      <c r="AD30" s="128">
        <v>0</v>
      </c>
      <c r="AE30" s="128">
        <v>0</v>
      </c>
      <c r="AF30" s="128">
        <v>0</v>
      </c>
      <c r="AG30" s="128">
        <v>0</v>
      </c>
      <c r="AH30" s="128">
        <v>0</v>
      </c>
      <c r="AI30" s="128">
        <v>84185</v>
      </c>
      <c r="AJ30" s="128">
        <v>180000</v>
      </c>
      <c r="AK30" s="128">
        <v>0</v>
      </c>
      <c r="AL30" s="128">
        <v>0</v>
      </c>
      <c r="AM30" s="128">
        <v>0</v>
      </c>
      <c r="AN30" s="129">
        <v>0</v>
      </c>
    </row>
    <row r="31" spans="1:40" x14ac:dyDescent="0.15">
      <c r="A31" s="28" t="s">
        <v>9</v>
      </c>
      <c r="B31" s="48">
        <f t="shared" si="1"/>
        <v>2978891</v>
      </c>
      <c r="C31" s="33">
        <v>0</v>
      </c>
      <c r="D31" s="33">
        <v>0</v>
      </c>
      <c r="E31" s="33">
        <v>0</v>
      </c>
      <c r="F31" s="33">
        <v>0</v>
      </c>
      <c r="G31" s="33">
        <v>0</v>
      </c>
      <c r="H31" s="33">
        <v>0</v>
      </c>
      <c r="I31" s="33">
        <v>0</v>
      </c>
      <c r="J31" s="33">
        <v>0</v>
      </c>
      <c r="K31" s="33">
        <v>0</v>
      </c>
      <c r="L31" s="33">
        <v>0</v>
      </c>
      <c r="M31" s="33">
        <v>0</v>
      </c>
      <c r="N31" s="33">
        <v>37732</v>
      </c>
      <c r="O31" s="33">
        <v>0</v>
      </c>
      <c r="P31" s="128">
        <v>0</v>
      </c>
      <c r="Q31" s="128">
        <v>0</v>
      </c>
      <c r="R31" s="128">
        <v>0</v>
      </c>
      <c r="S31" s="128">
        <v>0</v>
      </c>
      <c r="T31" s="128">
        <v>0</v>
      </c>
      <c r="U31" s="128">
        <v>0</v>
      </c>
      <c r="V31" s="128">
        <v>900000</v>
      </c>
      <c r="W31" s="128">
        <v>0</v>
      </c>
      <c r="X31" s="128">
        <v>0</v>
      </c>
      <c r="Y31" s="128">
        <v>0</v>
      </c>
      <c r="Z31" s="128">
        <v>0</v>
      </c>
      <c r="AA31" s="128">
        <v>0</v>
      </c>
      <c r="AB31" s="128">
        <v>0</v>
      </c>
      <c r="AC31" s="128">
        <v>0</v>
      </c>
      <c r="AD31" s="130">
        <v>0</v>
      </c>
      <c r="AE31" s="128">
        <v>2041158</v>
      </c>
      <c r="AF31" s="128">
        <v>0</v>
      </c>
      <c r="AG31" s="128">
        <v>0</v>
      </c>
      <c r="AH31" s="128">
        <v>0</v>
      </c>
      <c r="AI31" s="128">
        <v>0</v>
      </c>
      <c r="AJ31" s="128">
        <v>1</v>
      </c>
      <c r="AK31" s="128">
        <v>0</v>
      </c>
      <c r="AL31" s="128">
        <v>0</v>
      </c>
      <c r="AM31" s="128">
        <v>0</v>
      </c>
      <c r="AN31" s="129">
        <v>0</v>
      </c>
    </row>
    <row r="32" spans="1:40" x14ac:dyDescent="0.15">
      <c r="A32" s="28" t="s">
        <v>26</v>
      </c>
      <c r="B32" s="48">
        <f t="shared" si="1"/>
        <v>14221042</v>
      </c>
      <c r="C32" s="33">
        <v>0</v>
      </c>
      <c r="D32" s="33">
        <v>2483802</v>
      </c>
      <c r="E32" s="33">
        <v>0</v>
      </c>
      <c r="F32" s="33">
        <v>0</v>
      </c>
      <c r="G32" s="33">
        <v>0</v>
      </c>
      <c r="H32" s="33">
        <v>0</v>
      </c>
      <c r="I32" s="33">
        <v>0</v>
      </c>
      <c r="J32" s="33">
        <v>0</v>
      </c>
      <c r="K32" s="33">
        <v>0</v>
      </c>
      <c r="L32" s="33">
        <v>7000</v>
      </c>
      <c r="M32" s="33">
        <v>1285091</v>
      </c>
      <c r="N32" s="33">
        <v>605571</v>
      </c>
      <c r="O32" s="33">
        <v>0</v>
      </c>
      <c r="P32" s="128">
        <v>0</v>
      </c>
      <c r="Q32" s="128">
        <v>0</v>
      </c>
      <c r="R32" s="128">
        <v>0</v>
      </c>
      <c r="S32" s="128">
        <v>0</v>
      </c>
      <c r="T32" s="128">
        <v>0</v>
      </c>
      <c r="U32" s="128">
        <v>0</v>
      </c>
      <c r="V32" s="128">
        <v>2196702</v>
      </c>
      <c r="W32" s="128">
        <v>0</v>
      </c>
      <c r="X32" s="128">
        <v>0</v>
      </c>
      <c r="Y32" s="128">
        <v>0</v>
      </c>
      <c r="Z32" s="128">
        <v>0</v>
      </c>
      <c r="AA32" s="128">
        <v>3795626</v>
      </c>
      <c r="AB32" s="128">
        <v>0</v>
      </c>
      <c r="AC32" s="128">
        <v>51443</v>
      </c>
      <c r="AD32" s="128">
        <v>0</v>
      </c>
      <c r="AE32" s="130">
        <v>0</v>
      </c>
      <c r="AF32" s="128">
        <v>0</v>
      </c>
      <c r="AG32" s="128">
        <v>0</v>
      </c>
      <c r="AH32" s="128">
        <v>0</v>
      </c>
      <c r="AI32" s="128">
        <v>0</v>
      </c>
      <c r="AJ32" s="128">
        <v>3795807</v>
      </c>
      <c r="AK32" s="128">
        <v>0</v>
      </c>
      <c r="AL32" s="128">
        <v>0</v>
      </c>
      <c r="AM32" s="128">
        <v>0</v>
      </c>
      <c r="AN32" s="129">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128">
        <v>0</v>
      </c>
      <c r="Q33" s="128">
        <v>0</v>
      </c>
      <c r="R33" s="128">
        <v>0</v>
      </c>
      <c r="S33" s="128">
        <v>0</v>
      </c>
      <c r="T33" s="128">
        <v>0</v>
      </c>
      <c r="U33" s="128">
        <v>0</v>
      </c>
      <c r="V33" s="128">
        <v>0</v>
      </c>
      <c r="W33" s="128">
        <v>0</v>
      </c>
      <c r="X33" s="128">
        <v>0</v>
      </c>
      <c r="Y33" s="128">
        <v>0</v>
      </c>
      <c r="Z33" s="128">
        <v>0</v>
      </c>
      <c r="AA33" s="128">
        <v>0</v>
      </c>
      <c r="AB33" s="128">
        <v>0</v>
      </c>
      <c r="AC33" s="128">
        <v>0</v>
      </c>
      <c r="AD33" s="128">
        <v>0</v>
      </c>
      <c r="AE33" s="128">
        <v>0</v>
      </c>
      <c r="AF33" s="130">
        <v>0</v>
      </c>
      <c r="AG33" s="128">
        <v>0</v>
      </c>
      <c r="AH33" s="128">
        <v>0</v>
      </c>
      <c r="AI33" s="128">
        <v>0</v>
      </c>
      <c r="AJ33" s="128">
        <v>0</v>
      </c>
      <c r="AK33" s="128">
        <v>0</v>
      </c>
      <c r="AL33" s="128">
        <v>0</v>
      </c>
      <c r="AM33" s="128">
        <v>0</v>
      </c>
      <c r="AN33" s="129">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128">
        <v>0</v>
      </c>
      <c r="Q34" s="128">
        <v>0</v>
      </c>
      <c r="R34" s="128">
        <v>0</v>
      </c>
      <c r="S34" s="128">
        <v>0</v>
      </c>
      <c r="T34" s="128">
        <v>0</v>
      </c>
      <c r="U34" s="128">
        <v>0</v>
      </c>
      <c r="V34" s="128">
        <v>0</v>
      </c>
      <c r="W34" s="128">
        <v>0</v>
      </c>
      <c r="X34" s="128">
        <v>0</v>
      </c>
      <c r="Y34" s="128">
        <v>0</v>
      </c>
      <c r="Z34" s="128">
        <v>0</v>
      </c>
      <c r="AA34" s="128">
        <v>0</v>
      </c>
      <c r="AB34" s="128">
        <v>0</v>
      </c>
      <c r="AC34" s="128">
        <v>0</v>
      </c>
      <c r="AD34" s="128">
        <v>0</v>
      </c>
      <c r="AE34" s="128">
        <v>0</v>
      </c>
      <c r="AF34" s="128">
        <v>0</v>
      </c>
      <c r="AG34" s="130">
        <v>0</v>
      </c>
      <c r="AH34" s="128">
        <v>0</v>
      </c>
      <c r="AI34" s="128">
        <v>0</v>
      </c>
      <c r="AJ34" s="128">
        <v>0</v>
      </c>
      <c r="AK34" s="128">
        <v>0</v>
      </c>
      <c r="AL34" s="128">
        <v>0</v>
      </c>
      <c r="AM34" s="128">
        <v>0</v>
      </c>
      <c r="AN34" s="129">
        <v>0</v>
      </c>
    </row>
    <row r="35" spans="1:40" x14ac:dyDescent="0.15">
      <c r="A35" s="28" t="s">
        <v>31</v>
      </c>
      <c r="B35" s="48">
        <f t="shared" si="1"/>
        <v>58537</v>
      </c>
      <c r="C35" s="33">
        <v>0</v>
      </c>
      <c r="D35" s="33">
        <v>0</v>
      </c>
      <c r="E35" s="33">
        <v>0</v>
      </c>
      <c r="F35" s="33">
        <v>0</v>
      </c>
      <c r="G35" s="33">
        <v>0</v>
      </c>
      <c r="H35" s="33">
        <v>0</v>
      </c>
      <c r="I35" s="33">
        <v>0</v>
      </c>
      <c r="J35" s="33">
        <v>0</v>
      </c>
      <c r="K35" s="33">
        <v>0</v>
      </c>
      <c r="L35" s="33">
        <v>0</v>
      </c>
      <c r="M35" s="33">
        <v>0</v>
      </c>
      <c r="N35" s="33">
        <v>0</v>
      </c>
      <c r="O35" s="33">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58537</v>
      </c>
      <c r="AF35" s="128">
        <v>0</v>
      </c>
      <c r="AG35" s="128">
        <v>0</v>
      </c>
      <c r="AH35" s="130">
        <v>0</v>
      </c>
      <c r="AI35" s="128">
        <v>0</v>
      </c>
      <c r="AJ35" s="128">
        <v>0</v>
      </c>
      <c r="AK35" s="128">
        <v>0</v>
      </c>
      <c r="AL35" s="128">
        <v>0</v>
      </c>
      <c r="AM35" s="128">
        <v>0</v>
      </c>
      <c r="AN35" s="129">
        <v>0</v>
      </c>
    </row>
    <row r="36" spans="1:40" x14ac:dyDescent="0.15">
      <c r="A36" s="28" t="s">
        <v>27</v>
      </c>
      <c r="B36" s="48">
        <f t="shared" si="1"/>
        <v>11372870</v>
      </c>
      <c r="C36" s="33">
        <v>0</v>
      </c>
      <c r="D36" s="33">
        <v>180013</v>
      </c>
      <c r="E36" s="33">
        <v>0</v>
      </c>
      <c r="F36" s="33">
        <v>0</v>
      </c>
      <c r="G36" s="33">
        <v>0</v>
      </c>
      <c r="H36" s="33">
        <v>0</v>
      </c>
      <c r="I36" s="33">
        <v>0</v>
      </c>
      <c r="J36" s="33">
        <v>0</v>
      </c>
      <c r="K36" s="33">
        <v>0</v>
      </c>
      <c r="L36" s="33">
        <v>0</v>
      </c>
      <c r="M36" s="33">
        <v>0</v>
      </c>
      <c r="N36" s="33">
        <v>30429</v>
      </c>
      <c r="O36" s="33">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10957428</v>
      </c>
      <c r="AF36" s="128">
        <v>0</v>
      </c>
      <c r="AG36" s="128">
        <v>0</v>
      </c>
      <c r="AH36" s="128">
        <v>0</v>
      </c>
      <c r="AI36" s="130">
        <v>0</v>
      </c>
      <c r="AJ36" s="128">
        <v>205000</v>
      </c>
      <c r="AK36" s="128">
        <v>0</v>
      </c>
      <c r="AL36" s="128">
        <v>0</v>
      </c>
      <c r="AM36" s="128">
        <v>0</v>
      </c>
      <c r="AN36" s="129">
        <v>0</v>
      </c>
    </row>
    <row r="37" spans="1:40" x14ac:dyDescent="0.15">
      <c r="A37" s="28" t="s">
        <v>32</v>
      </c>
      <c r="B37" s="48">
        <f t="shared" si="1"/>
        <v>15516812</v>
      </c>
      <c r="C37" s="33">
        <v>0</v>
      </c>
      <c r="D37" s="33">
        <v>663306</v>
      </c>
      <c r="E37" s="33">
        <v>0</v>
      </c>
      <c r="F37" s="33">
        <v>0</v>
      </c>
      <c r="G37" s="33">
        <v>0</v>
      </c>
      <c r="H37" s="33">
        <v>0</v>
      </c>
      <c r="I37" s="33">
        <v>0</v>
      </c>
      <c r="J37" s="33">
        <v>0</v>
      </c>
      <c r="K37" s="33">
        <v>0</v>
      </c>
      <c r="L37" s="33">
        <v>0</v>
      </c>
      <c r="M37" s="33">
        <v>3755180</v>
      </c>
      <c r="N37" s="33">
        <v>570050</v>
      </c>
      <c r="O37" s="33">
        <v>0</v>
      </c>
      <c r="P37" s="128">
        <v>0</v>
      </c>
      <c r="Q37" s="128">
        <v>0</v>
      </c>
      <c r="R37" s="128">
        <v>201000</v>
      </c>
      <c r="S37" s="128">
        <v>0</v>
      </c>
      <c r="T37" s="128">
        <v>0</v>
      </c>
      <c r="U37" s="128">
        <v>0</v>
      </c>
      <c r="V37" s="128">
        <v>5380187</v>
      </c>
      <c r="W37" s="128">
        <v>0</v>
      </c>
      <c r="X37" s="128">
        <v>0</v>
      </c>
      <c r="Y37" s="128">
        <v>0</v>
      </c>
      <c r="Z37" s="128">
        <v>0</v>
      </c>
      <c r="AA37" s="128">
        <v>4681317</v>
      </c>
      <c r="AB37" s="128">
        <v>0</v>
      </c>
      <c r="AC37" s="128">
        <v>9900</v>
      </c>
      <c r="AD37" s="128">
        <v>243182</v>
      </c>
      <c r="AE37" s="128">
        <v>0</v>
      </c>
      <c r="AF37" s="128">
        <v>0</v>
      </c>
      <c r="AG37" s="128">
        <v>0</v>
      </c>
      <c r="AH37" s="128">
        <v>12690</v>
      </c>
      <c r="AI37" s="128">
        <v>0</v>
      </c>
      <c r="AJ37" s="130">
        <v>0</v>
      </c>
      <c r="AK37" s="128">
        <v>0</v>
      </c>
      <c r="AL37" s="128">
        <v>0</v>
      </c>
      <c r="AM37" s="128">
        <v>0</v>
      </c>
      <c r="AN37" s="129">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30">
        <v>0</v>
      </c>
      <c r="AL38" s="128">
        <v>0</v>
      </c>
      <c r="AM38" s="128">
        <v>0</v>
      </c>
      <c r="AN38" s="129">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30">
        <v>0</v>
      </c>
      <c r="AM39" s="128">
        <v>0</v>
      </c>
      <c r="AN39" s="129">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30">
        <v>0</v>
      </c>
      <c r="AN40" s="129">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2">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2C7C0BE0-BA7C-48D3-97DB-57BDBD353871}"/>
  </hyperlinks>
  <pageMargins left="0.7" right="0.7" top="0.75" bottom="0.75" header="0.3" footer="0.3"/>
  <pageSetup paperSize="9"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N42"/>
  <sheetViews>
    <sheetView zoomScale="80" zoomScaleNormal="80" workbookViewId="0">
      <pane xSplit="1" ySplit="2" topLeftCell="B3" activePane="bottomRight" state="frozen"/>
      <selection pane="topRight" activeCell="B1" sqref="B1"/>
      <selection pane="bottomLeft" activeCell="A5" sqref="A5"/>
      <selection pane="bottomRight" activeCell="J29" sqref="J29"/>
    </sheetView>
  </sheetViews>
  <sheetFormatPr defaultColWidth="9" defaultRowHeight="15" x14ac:dyDescent="0.15"/>
  <cols>
    <col min="1" max="1" width="16.625" style="6" customWidth="1"/>
    <col min="2" max="2" width="13.625" style="1" customWidth="1"/>
    <col min="3" max="3" width="10.625" style="4" hidden="1" customWidth="1"/>
    <col min="4" max="20" width="10.625" style="4" customWidth="1"/>
    <col min="21" max="21" width="10.625" style="7" customWidth="1"/>
    <col min="22" max="32" width="10.625" style="4" customWidth="1"/>
    <col min="33" max="34" width="10.625" style="2" customWidth="1"/>
    <col min="35" max="40" width="10.625" style="4" customWidth="1"/>
    <col min="41" max="16384" width="9" style="2"/>
  </cols>
  <sheetData>
    <row r="1" spans="1:40" ht="27" customHeight="1" x14ac:dyDescent="0.15">
      <c r="A1" s="67" t="s">
        <v>145</v>
      </c>
      <c r="B1" s="65" t="s">
        <v>121</v>
      </c>
      <c r="C1" s="65"/>
      <c r="D1" s="65"/>
      <c r="E1" s="65"/>
      <c r="F1" s="65"/>
      <c r="G1" s="65"/>
      <c r="H1" s="65"/>
      <c r="I1" s="65"/>
      <c r="J1" s="65"/>
      <c r="K1" s="65"/>
      <c r="L1" s="21" t="s">
        <v>118</v>
      </c>
      <c r="M1" s="2" t="s">
        <v>81</v>
      </c>
      <c r="O1" s="2"/>
      <c r="R1" s="2"/>
      <c r="S1" s="2"/>
      <c r="T1" s="2"/>
      <c r="U1" s="2"/>
      <c r="V1" s="2"/>
      <c r="W1" s="2"/>
      <c r="X1" s="2"/>
      <c r="Y1" s="2"/>
      <c r="Z1" s="2"/>
      <c r="AA1" s="2"/>
      <c r="AB1" s="2"/>
      <c r="AC1" s="2"/>
      <c r="AD1" s="2"/>
      <c r="AE1" s="2"/>
      <c r="AF1" s="2"/>
      <c r="AI1" s="2"/>
      <c r="AJ1" s="2"/>
      <c r="AK1" s="2"/>
      <c r="AL1" s="2"/>
      <c r="AM1" s="2"/>
      <c r="AN1" s="2"/>
    </row>
    <row r="2" spans="1:40" ht="43.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131</v>
      </c>
      <c r="B3" s="66" t="s">
        <v>134</v>
      </c>
      <c r="C3" s="35">
        <f t="shared" ref="C3:AN3" si="0">SUM(C4:C41)</f>
        <v>0</v>
      </c>
      <c r="D3" s="36">
        <f t="shared" si="0"/>
        <v>0</v>
      </c>
      <c r="E3" s="36">
        <f t="shared" si="0"/>
        <v>0</v>
      </c>
      <c r="F3" s="36">
        <f t="shared" si="0"/>
        <v>3267881</v>
      </c>
      <c r="G3" s="36">
        <f t="shared" si="0"/>
        <v>0</v>
      </c>
      <c r="H3" s="36">
        <f t="shared" si="0"/>
        <v>0</v>
      </c>
      <c r="I3" s="36">
        <f t="shared" si="0"/>
        <v>0</v>
      </c>
      <c r="J3" s="36">
        <f t="shared" si="0"/>
        <v>0</v>
      </c>
      <c r="K3" s="36">
        <f t="shared" si="0"/>
        <v>0</v>
      </c>
      <c r="L3" s="36">
        <f t="shared" si="0"/>
        <v>0</v>
      </c>
      <c r="M3" s="36">
        <f t="shared" si="0"/>
        <v>0</v>
      </c>
      <c r="N3" s="36">
        <f t="shared" si="0"/>
        <v>0</v>
      </c>
      <c r="O3" s="36">
        <f t="shared" si="0"/>
        <v>0</v>
      </c>
      <c r="P3" s="36">
        <f t="shared" si="0"/>
        <v>0</v>
      </c>
      <c r="Q3" s="36">
        <f t="shared" si="0"/>
        <v>74964</v>
      </c>
      <c r="R3" s="36">
        <f t="shared" si="0"/>
        <v>1108946</v>
      </c>
      <c r="S3" s="36">
        <f t="shared" si="0"/>
        <v>5317</v>
      </c>
      <c r="T3" s="36">
        <f t="shared" si="0"/>
        <v>2327000</v>
      </c>
      <c r="U3" s="36">
        <f t="shared" si="0"/>
        <v>0</v>
      </c>
      <c r="V3" s="36">
        <f t="shared" si="0"/>
        <v>0</v>
      </c>
      <c r="W3" s="36">
        <f t="shared" si="0"/>
        <v>0</v>
      </c>
      <c r="X3" s="36">
        <f t="shared" si="0"/>
        <v>0</v>
      </c>
      <c r="Y3" s="36">
        <f t="shared" si="0"/>
        <v>0</v>
      </c>
      <c r="Z3" s="36">
        <f t="shared" si="0"/>
        <v>0</v>
      </c>
      <c r="AA3" s="36">
        <f t="shared" si="0"/>
        <v>0</v>
      </c>
      <c r="AB3" s="36">
        <f t="shared" si="0"/>
        <v>2165398</v>
      </c>
      <c r="AC3" s="36">
        <f t="shared" si="0"/>
        <v>0</v>
      </c>
      <c r="AD3" s="36">
        <f t="shared" si="0"/>
        <v>0</v>
      </c>
      <c r="AE3" s="36">
        <f t="shared" si="0"/>
        <v>0</v>
      </c>
      <c r="AF3" s="36">
        <f t="shared" si="0"/>
        <v>0</v>
      </c>
      <c r="AG3" s="36">
        <f t="shared" si="0"/>
        <v>0</v>
      </c>
      <c r="AH3" s="36">
        <f t="shared" si="0"/>
        <v>0</v>
      </c>
      <c r="AI3" s="36">
        <f t="shared" si="0"/>
        <v>738305</v>
      </c>
      <c r="AJ3" s="36">
        <f t="shared" si="0"/>
        <v>0</v>
      </c>
      <c r="AK3" s="36">
        <f t="shared" si="0"/>
        <v>0</v>
      </c>
      <c r="AL3" s="36">
        <f t="shared" si="0"/>
        <v>0</v>
      </c>
      <c r="AM3" s="36">
        <f t="shared" si="0"/>
        <v>0</v>
      </c>
      <c r="AN3" s="37">
        <f t="shared" si="0"/>
        <v>0</v>
      </c>
    </row>
    <row r="4" spans="1:40" x14ac:dyDescent="0.15">
      <c r="A4" s="38" t="s">
        <v>127</v>
      </c>
      <c r="B4" s="47">
        <f t="shared" ref="B4:B41" si="1">SUM(C4:AN4)</f>
        <v>0</v>
      </c>
      <c r="C4" s="32">
        <v>0</v>
      </c>
      <c r="D4" s="34">
        <v>0</v>
      </c>
      <c r="E4" s="34">
        <v>0</v>
      </c>
      <c r="F4" s="34">
        <v>0</v>
      </c>
      <c r="G4" s="34">
        <v>0</v>
      </c>
      <c r="H4" s="34">
        <v>0</v>
      </c>
      <c r="I4" s="34">
        <v>0</v>
      </c>
      <c r="J4" s="34">
        <v>0</v>
      </c>
      <c r="K4" s="34">
        <v>0</v>
      </c>
      <c r="L4" s="34">
        <v>0</v>
      </c>
      <c r="M4" s="34">
        <v>0</v>
      </c>
      <c r="N4" s="34">
        <v>0</v>
      </c>
      <c r="O4" s="34">
        <v>0</v>
      </c>
      <c r="P4" s="34">
        <v>0</v>
      </c>
      <c r="Q4" s="34">
        <v>0</v>
      </c>
      <c r="R4" s="34">
        <v>0</v>
      </c>
      <c r="S4" s="34">
        <v>0</v>
      </c>
      <c r="T4" s="34">
        <v>0</v>
      </c>
      <c r="U4" s="34">
        <v>0</v>
      </c>
      <c r="V4" s="34">
        <v>0</v>
      </c>
      <c r="W4" s="34">
        <v>0</v>
      </c>
      <c r="X4" s="34">
        <v>0</v>
      </c>
      <c r="Y4" s="34">
        <v>0</v>
      </c>
      <c r="Z4" s="34">
        <v>0</v>
      </c>
      <c r="AA4" s="34">
        <v>0</v>
      </c>
      <c r="AB4" s="34">
        <v>0</v>
      </c>
      <c r="AC4" s="34">
        <v>0</v>
      </c>
      <c r="AD4" s="34">
        <v>0</v>
      </c>
      <c r="AE4" s="34">
        <v>0</v>
      </c>
      <c r="AF4" s="34">
        <v>0</v>
      </c>
      <c r="AG4" s="34">
        <v>0</v>
      </c>
      <c r="AH4" s="34">
        <v>0</v>
      </c>
      <c r="AI4" s="34">
        <v>0</v>
      </c>
      <c r="AJ4" s="34">
        <v>0</v>
      </c>
      <c r="AK4" s="34">
        <v>0</v>
      </c>
      <c r="AL4" s="34">
        <v>0</v>
      </c>
      <c r="AM4" s="34">
        <v>0</v>
      </c>
      <c r="AN4" s="39">
        <v>0</v>
      </c>
    </row>
    <row r="5" spans="1:40" s="1" customFormat="1" x14ac:dyDescent="0.15">
      <c r="A5" s="40" t="s">
        <v>126</v>
      </c>
      <c r="B5" s="48">
        <f t="shared" si="1"/>
        <v>0</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41">
        <v>0</v>
      </c>
    </row>
    <row r="6" spans="1:40" x14ac:dyDescent="0.15">
      <c r="A6" s="42" t="s">
        <v>10</v>
      </c>
      <c r="B6" s="48">
        <f t="shared" si="1"/>
        <v>0</v>
      </c>
      <c r="C6" s="33">
        <v>0</v>
      </c>
      <c r="D6" s="33">
        <v>0</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3267881</v>
      </c>
      <c r="C7" s="33">
        <v>0</v>
      </c>
      <c r="D7" s="33">
        <v>0</v>
      </c>
      <c r="E7" s="33">
        <v>0</v>
      </c>
      <c r="F7" s="32">
        <v>3267881</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0</v>
      </c>
      <c r="C11" s="33">
        <v>0</v>
      </c>
      <c r="D11" s="33">
        <v>0</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0</v>
      </c>
      <c r="C13" s="33">
        <v>0</v>
      </c>
      <c r="D13" s="33">
        <v>0</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0</v>
      </c>
      <c r="C15" s="33">
        <v>0</v>
      </c>
      <c r="D15" s="33">
        <v>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74964</v>
      </c>
      <c r="C18" s="33">
        <v>0</v>
      </c>
      <c r="D18" s="33">
        <v>0</v>
      </c>
      <c r="E18" s="33">
        <v>0</v>
      </c>
      <c r="F18" s="33">
        <v>0</v>
      </c>
      <c r="G18" s="33">
        <v>0</v>
      </c>
      <c r="H18" s="33">
        <v>0</v>
      </c>
      <c r="I18" s="33">
        <v>0</v>
      </c>
      <c r="J18" s="33">
        <v>0</v>
      </c>
      <c r="K18" s="33">
        <v>0</v>
      </c>
      <c r="L18" s="33">
        <v>0</v>
      </c>
      <c r="M18" s="33">
        <v>0</v>
      </c>
      <c r="N18" s="33">
        <v>0</v>
      </c>
      <c r="O18" s="33">
        <v>0</v>
      </c>
      <c r="P18" s="33">
        <v>0</v>
      </c>
      <c r="Q18" s="32">
        <v>74964</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1108946</v>
      </c>
      <c r="C19" s="33">
        <v>0</v>
      </c>
      <c r="D19" s="33">
        <v>0</v>
      </c>
      <c r="E19" s="33">
        <v>0</v>
      </c>
      <c r="F19" s="33">
        <v>0</v>
      </c>
      <c r="G19" s="33">
        <v>0</v>
      </c>
      <c r="H19" s="33">
        <v>0</v>
      </c>
      <c r="I19" s="33">
        <v>0</v>
      </c>
      <c r="J19" s="33">
        <v>0</v>
      </c>
      <c r="K19" s="33">
        <v>0</v>
      </c>
      <c r="L19" s="33">
        <v>0</v>
      </c>
      <c r="M19" s="33">
        <v>0</v>
      </c>
      <c r="N19" s="33">
        <v>0</v>
      </c>
      <c r="O19" s="33">
        <v>0</v>
      </c>
      <c r="P19" s="33">
        <v>0</v>
      </c>
      <c r="Q19" s="33">
        <v>0</v>
      </c>
      <c r="R19" s="32">
        <v>1108946</v>
      </c>
      <c r="S19" s="33"/>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5317</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5317</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2327000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2327000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0</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0</v>
      </c>
      <c r="AE23" s="33">
        <v>0</v>
      </c>
      <c r="AF23" s="33">
        <v>0</v>
      </c>
      <c r="AG23" s="33">
        <v>0</v>
      </c>
      <c r="AH23" s="33">
        <v>0</v>
      </c>
      <c r="AI23" s="33">
        <v>0</v>
      </c>
      <c r="AJ23" s="33">
        <v>0</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2165398</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2165398</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0</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2">
        <v>0</v>
      </c>
      <c r="AE31" s="33">
        <v>0</v>
      </c>
      <c r="AF31" s="33">
        <v>0</v>
      </c>
      <c r="AG31" s="33">
        <v>0</v>
      </c>
      <c r="AH31" s="33">
        <v>0</v>
      </c>
      <c r="AI31" s="33">
        <v>0</v>
      </c>
      <c r="AJ31" s="33">
        <v>0</v>
      </c>
      <c r="AK31" s="33">
        <v>0</v>
      </c>
      <c r="AL31" s="33">
        <v>0</v>
      </c>
      <c r="AM31" s="33">
        <v>0</v>
      </c>
      <c r="AN31" s="41">
        <v>0</v>
      </c>
    </row>
    <row r="32" spans="1:40" x14ac:dyDescent="0.15">
      <c r="A32" s="28" t="s">
        <v>26</v>
      </c>
      <c r="B32" s="48">
        <f t="shared" si="1"/>
        <v>0</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738305</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738305</v>
      </c>
      <c r="AJ36" s="33">
        <v>0</v>
      </c>
      <c r="AK36" s="33">
        <v>0</v>
      </c>
      <c r="AL36" s="33">
        <v>0</v>
      </c>
      <c r="AM36" s="33">
        <v>0</v>
      </c>
      <c r="AN36" s="41">
        <v>0</v>
      </c>
    </row>
    <row r="37" spans="1:40" x14ac:dyDescent="0.15">
      <c r="A37" s="28" t="s">
        <v>32</v>
      </c>
      <c r="B37" s="48">
        <f t="shared" si="1"/>
        <v>0</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sortState columnSort="1" ref="E1:AN44">
    <sortCondition sortBy="cellColor" ref="E2:AN2" dxfId="1"/>
    <sortCondition descending="1" sortBy="cellColor" ref="E2:AN2" dxfId="0"/>
    <sortCondition ref="E2:AN2"/>
  </sortState>
  <phoneticPr fontId="1"/>
  <hyperlinks>
    <hyperlink ref="A1" location="Guidance!A1" display="Guidance sheet (link)" xr:uid="{00000000-0004-0000-0D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AN42"/>
  <sheetViews>
    <sheetView zoomScale="80" zoomScaleNormal="80" workbookViewId="0">
      <pane xSplit="1" ySplit="2" topLeftCell="B3" activePane="bottomRight" state="frozen"/>
      <selection pane="topRight" activeCell="B1" sqref="B1"/>
      <selection pane="bottomLeft" activeCell="A5" sqref="A5"/>
      <selection pane="bottomRight" activeCell="A31" sqref="A31"/>
    </sheetView>
  </sheetViews>
  <sheetFormatPr defaultColWidth="9" defaultRowHeight="15" x14ac:dyDescent="0.15"/>
  <cols>
    <col min="1" max="1" width="16.625" style="6" customWidth="1"/>
    <col min="2" max="2" width="13.625" style="1" customWidth="1"/>
    <col min="3" max="3" width="10.625" style="4" hidden="1" customWidth="1"/>
    <col min="4" max="20" width="10.625" style="4" customWidth="1"/>
    <col min="21" max="21" width="10.625" style="7" customWidth="1"/>
    <col min="22" max="22" width="10.625" style="4" customWidth="1"/>
    <col min="23" max="23" width="11.125" style="4" customWidth="1"/>
    <col min="24" max="24" width="10.625" style="4" customWidth="1"/>
    <col min="25" max="25" width="11.125" style="4" customWidth="1"/>
    <col min="26" max="32" width="10.625" style="4" customWidth="1"/>
    <col min="33" max="34" width="10.625" style="2" customWidth="1"/>
    <col min="35" max="40" width="10.625" style="4" customWidth="1"/>
    <col min="41" max="16384" width="9" style="2"/>
  </cols>
  <sheetData>
    <row r="1" spans="1:40" ht="27" customHeight="1" x14ac:dyDescent="0.15">
      <c r="A1" s="67" t="s">
        <v>145</v>
      </c>
      <c r="B1" s="65" t="s">
        <v>146</v>
      </c>
      <c r="C1" s="65"/>
      <c r="D1" s="65"/>
      <c r="E1" s="65"/>
      <c r="F1" s="65"/>
      <c r="G1" s="65"/>
      <c r="H1" s="65"/>
      <c r="I1" s="65"/>
      <c r="J1" s="65"/>
      <c r="K1" s="65"/>
      <c r="L1" s="21" t="s">
        <v>118</v>
      </c>
      <c r="M1" s="2" t="s">
        <v>81</v>
      </c>
      <c r="O1" s="2"/>
      <c r="R1" s="2"/>
      <c r="S1" s="2"/>
      <c r="T1" s="2"/>
      <c r="U1" s="2"/>
      <c r="V1" s="2"/>
      <c r="W1" s="2"/>
      <c r="X1" s="2"/>
      <c r="Y1" s="2"/>
      <c r="Z1" s="2"/>
      <c r="AA1" s="2"/>
      <c r="AB1" s="2"/>
      <c r="AC1" s="2"/>
      <c r="AD1" s="2"/>
      <c r="AE1" s="2"/>
      <c r="AF1" s="2"/>
      <c r="AI1" s="2"/>
      <c r="AJ1" s="2"/>
      <c r="AK1" s="2"/>
      <c r="AL1" s="2"/>
      <c r="AM1" s="2"/>
      <c r="AN1" s="2"/>
    </row>
    <row r="2" spans="1:40" ht="43.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131</v>
      </c>
      <c r="B3" s="66" t="s">
        <v>134</v>
      </c>
      <c r="C3" s="35">
        <f t="shared" ref="C3:AN3" si="0">SUM(C4:C41)</f>
        <v>0</v>
      </c>
      <c r="D3" s="36">
        <f t="shared" si="0"/>
        <v>0</v>
      </c>
      <c r="E3" s="36">
        <f t="shared" si="0"/>
        <v>0</v>
      </c>
      <c r="F3" s="36">
        <f t="shared" si="0"/>
        <v>0</v>
      </c>
      <c r="G3" s="36">
        <f t="shared" si="0"/>
        <v>620328</v>
      </c>
      <c r="H3" s="36">
        <f t="shared" si="0"/>
        <v>0</v>
      </c>
      <c r="I3" s="36">
        <f t="shared" si="0"/>
        <v>0</v>
      </c>
      <c r="J3" s="36">
        <f t="shared" si="0"/>
        <v>0</v>
      </c>
      <c r="K3" s="36">
        <f t="shared" si="0"/>
        <v>0</v>
      </c>
      <c r="L3" s="36">
        <f t="shared" si="0"/>
        <v>2917217</v>
      </c>
      <c r="M3" s="36">
        <f t="shared" si="0"/>
        <v>0</v>
      </c>
      <c r="N3" s="36">
        <f t="shared" si="0"/>
        <v>28999</v>
      </c>
      <c r="O3" s="36">
        <f t="shared" si="0"/>
        <v>0</v>
      </c>
      <c r="P3" s="36">
        <f t="shared" si="0"/>
        <v>3876894</v>
      </c>
      <c r="Q3" s="36">
        <f t="shared" si="0"/>
        <v>0</v>
      </c>
      <c r="R3" s="36">
        <f t="shared" si="0"/>
        <v>0</v>
      </c>
      <c r="S3" s="36">
        <f t="shared" si="0"/>
        <v>0</v>
      </c>
      <c r="T3" s="36">
        <f t="shared" si="0"/>
        <v>0</v>
      </c>
      <c r="U3" s="36">
        <f t="shared" si="0"/>
        <v>0</v>
      </c>
      <c r="V3" s="36">
        <f t="shared" si="0"/>
        <v>5346077</v>
      </c>
      <c r="W3" s="36">
        <f t="shared" si="0"/>
        <v>37574448</v>
      </c>
      <c r="X3" s="36">
        <f t="shared" si="0"/>
        <v>0</v>
      </c>
      <c r="Y3" s="36">
        <f t="shared" si="0"/>
        <v>17870725</v>
      </c>
      <c r="Z3" s="36">
        <f t="shared" si="0"/>
        <v>0</v>
      </c>
      <c r="AA3" s="36">
        <f t="shared" si="0"/>
        <v>0</v>
      </c>
      <c r="AB3" s="36">
        <f t="shared" si="0"/>
        <v>0</v>
      </c>
      <c r="AC3" s="36">
        <f t="shared" si="0"/>
        <v>0</v>
      </c>
      <c r="AD3" s="36">
        <f t="shared" si="0"/>
        <v>2</v>
      </c>
      <c r="AE3" s="36">
        <f t="shared" si="0"/>
        <v>0</v>
      </c>
      <c r="AF3" s="36">
        <f t="shared" si="0"/>
        <v>0</v>
      </c>
      <c r="AG3" s="36">
        <f t="shared" si="0"/>
        <v>0</v>
      </c>
      <c r="AH3" s="36">
        <f t="shared" si="0"/>
        <v>0</v>
      </c>
      <c r="AI3" s="36">
        <f t="shared" si="0"/>
        <v>5459924</v>
      </c>
      <c r="AJ3" s="36">
        <f t="shared" si="0"/>
        <v>0</v>
      </c>
      <c r="AK3" s="36">
        <f t="shared" si="0"/>
        <v>0</v>
      </c>
      <c r="AL3" s="36">
        <f t="shared" si="0"/>
        <v>0</v>
      </c>
      <c r="AM3" s="36">
        <f t="shared" si="0"/>
        <v>0</v>
      </c>
      <c r="AN3" s="37">
        <f t="shared" si="0"/>
        <v>0</v>
      </c>
    </row>
    <row r="4" spans="1:40" x14ac:dyDescent="0.15">
      <c r="A4" s="38" t="s">
        <v>127</v>
      </c>
      <c r="B4" s="47">
        <f t="shared" ref="B4:B41" si="1">SUM(C4:AN4)</f>
        <v>0</v>
      </c>
      <c r="C4" s="32">
        <v>0</v>
      </c>
      <c r="D4" s="34">
        <v>0</v>
      </c>
      <c r="E4" s="34">
        <v>0</v>
      </c>
      <c r="F4" s="34">
        <v>0</v>
      </c>
      <c r="G4" s="34">
        <v>0</v>
      </c>
      <c r="H4" s="34">
        <v>0</v>
      </c>
      <c r="I4" s="34">
        <v>0</v>
      </c>
      <c r="J4" s="34">
        <v>0</v>
      </c>
      <c r="K4" s="34">
        <v>0</v>
      </c>
      <c r="L4" s="34">
        <v>0</v>
      </c>
      <c r="M4" s="34">
        <v>0</v>
      </c>
      <c r="N4" s="34">
        <v>0</v>
      </c>
      <c r="O4" s="34">
        <v>0</v>
      </c>
      <c r="P4" s="34">
        <v>0</v>
      </c>
      <c r="Q4" s="34">
        <v>0</v>
      </c>
      <c r="R4" s="34">
        <v>0</v>
      </c>
      <c r="S4" s="34">
        <v>0</v>
      </c>
      <c r="T4" s="34">
        <v>0</v>
      </c>
      <c r="U4" s="34">
        <v>0</v>
      </c>
      <c r="V4" s="34">
        <v>0</v>
      </c>
      <c r="W4" s="34">
        <v>0</v>
      </c>
      <c r="X4" s="34">
        <v>0</v>
      </c>
      <c r="Y4" s="34">
        <v>0</v>
      </c>
      <c r="Z4" s="34">
        <v>0</v>
      </c>
      <c r="AA4" s="34">
        <v>0</v>
      </c>
      <c r="AB4" s="34">
        <v>0</v>
      </c>
      <c r="AC4" s="34">
        <v>0</v>
      </c>
      <c r="AD4" s="34">
        <v>0</v>
      </c>
      <c r="AE4" s="34">
        <v>0</v>
      </c>
      <c r="AF4" s="34">
        <v>0</v>
      </c>
      <c r="AG4" s="34">
        <v>0</v>
      </c>
      <c r="AH4" s="34">
        <v>0</v>
      </c>
      <c r="AI4" s="34">
        <v>0</v>
      </c>
      <c r="AJ4" s="34">
        <v>0</v>
      </c>
      <c r="AK4" s="34">
        <v>0</v>
      </c>
      <c r="AL4" s="34">
        <v>0</v>
      </c>
      <c r="AM4" s="34">
        <v>0</v>
      </c>
      <c r="AN4" s="39">
        <v>0</v>
      </c>
    </row>
    <row r="5" spans="1:40" s="1" customFormat="1" x14ac:dyDescent="0.15">
      <c r="A5" s="40" t="s">
        <v>126</v>
      </c>
      <c r="B5" s="48">
        <f t="shared" si="1"/>
        <v>0</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41">
        <v>0</v>
      </c>
    </row>
    <row r="6" spans="1:40" x14ac:dyDescent="0.15">
      <c r="A6" s="42" t="s">
        <v>10</v>
      </c>
      <c r="B6" s="48">
        <f t="shared" si="1"/>
        <v>0</v>
      </c>
      <c r="C6" s="33">
        <v>0</v>
      </c>
      <c r="D6" s="33">
        <v>0</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620328</v>
      </c>
      <c r="C8" s="33">
        <v>0</v>
      </c>
      <c r="D8" s="33">
        <v>0</v>
      </c>
      <c r="E8" s="33">
        <v>0</v>
      </c>
      <c r="F8" s="33">
        <v>0</v>
      </c>
      <c r="G8" s="32">
        <v>620328</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0</v>
      </c>
      <c r="C11" s="33">
        <v>0</v>
      </c>
      <c r="D11" s="33">
        <v>0</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2917217</v>
      </c>
      <c r="C13" s="33">
        <v>0</v>
      </c>
      <c r="D13" s="33">
        <v>0</v>
      </c>
      <c r="E13" s="33">
        <v>0</v>
      </c>
      <c r="F13" s="33">
        <v>0</v>
      </c>
      <c r="G13" s="33">
        <v>0</v>
      </c>
      <c r="H13" s="33">
        <v>0</v>
      </c>
      <c r="I13" s="33">
        <v>0</v>
      </c>
      <c r="J13" s="33">
        <v>0</v>
      </c>
      <c r="K13" s="33">
        <v>0</v>
      </c>
      <c r="L13" s="32">
        <v>2917217</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0</v>
      </c>
      <c r="C15" s="33">
        <v>0</v>
      </c>
      <c r="D15" s="33">
        <v>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3876894</v>
      </c>
      <c r="C17" s="33">
        <v>0</v>
      </c>
      <c r="D17" s="33">
        <v>0</v>
      </c>
      <c r="E17" s="33">
        <v>0</v>
      </c>
      <c r="F17" s="33">
        <v>0</v>
      </c>
      <c r="G17" s="33">
        <v>0</v>
      </c>
      <c r="H17" s="33">
        <v>0</v>
      </c>
      <c r="I17" s="33">
        <v>0</v>
      </c>
      <c r="J17" s="33">
        <v>0</v>
      </c>
      <c r="K17" s="33">
        <v>0</v>
      </c>
      <c r="L17" s="33">
        <v>0</v>
      </c>
      <c r="M17" s="33">
        <v>0</v>
      </c>
      <c r="N17" s="33">
        <v>0</v>
      </c>
      <c r="O17" s="33">
        <v>0</v>
      </c>
      <c r="P17" s="32">
        <v>3876894</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0</v>
      </c>
      <c r="C19" s="33">
        <v>0</v>
      </c>
      <c r="D19" s="33">
        <v>0</v>
      </c>
      <c r="E19" s="33">
        <v>0</v>
      </c>
      <c r="F19" s="33">
        <v>0</v>
      </c>
      <c r="G19" s="33">
        <v>0</v>
      </c>
      <c r="H19" s="33">
        <v>0</v>
      </c>
      <c r="I19" s="33">
        <v>0</v>
      </c>
      <c r="J19" s="33">
        <v>0</v>
      </c>
      <c r="K19" s="33">
        <v>0</v>
      </c>
      <c r="L19" s="33">
        <v>0</v>
      </c>
      <c r="M19" s="33">
        <v>0</v>
      </c>
      <c r="N19" s="33">
        <v>0</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2</v>
      </c>
      <c r="AE23" s="33">
        <v>0</v>
      </c>
      <c r="AF23" s="33">
        <v>0</v>
      </c>
      <c r="AG23" s="33">
        <v>0</v>
      </c>
      <c r="AH23" s="33">
        <v>0</v>
      </c>
      <c r="AI23" s="33">
        <v>0</v>
      </c>
      <c r="AJ23" s="33">
        <v>0</v>
      </c>
      <c r="AK23" s="33">
        <v>0</v>
      </c>
      <c r="AL23" s="33">
        <v>0</v>
      </c>
      <c r="AM23" s="33">
        <v>0</v>
      </c>
      <c r="AN23" s="41">
        <v>0</v>
      </c>
    </row>
    <row r="24" spans="1:40" x14ac:dyDescent="0.15">
      <c r="A24" s="42" t="s">
        <v>14</v>
      </c>
      <c r="B24" s="48">
        <f t="shared" si="1"/>
        <v>37574448</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37574448</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17870725</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17870725</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0</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2">
        <v>0</v>
      </c>
      <c r="AE31" s="33">
        <v>0</v>
      </c>
      <c r="AF31" s="33">
        <v>0</v>
      </c>
      <c r="AG31" s="33">
        <v>0</v>
      </c>
      <c r="AH31" s="33">
        <v>0</v>
      </c>
      <c r="AI31" s="33">
        <v>0</v>
      </c>
      <c r="AJ31" s="33">
        <v>0</v>
      </c>
      <c r="AK31" s="33">
        <v>0</v>
      </c>
      <c r="AL31" s="33">
        <v>0</v>
      </c>
      <c r="AM31" s="33">
        <v>0</v>
      </c>
      <c r="AN31" s="41">
        <v>0</v>
      </c>
    </row>
    <row r="32" spans="1:40" x14ac:dyDescent="0.15">
      <c r="A32" s="28" t="s">
        <v>26</v>
      </c>
      <c r="B32" s="48">
        <f t="shared" si="1"/>
        <v>0</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10835000</v>
      </c>
      <c r="C36" s="33">
        <v>0</v>
      </c>
      <c r="D36" s="33">
        <v>0</v>
      </c>
      <c r="E36" s="33">
        <v>0</v>
      </c>
      <c r="F36" s="33">
        <v>0</v>
      </c>
      <c r="G36" s="33">
        <v>0</v>
      </c>
      <c r="H36" s="33">
        <v>0</v>
      </c>
      <c r="I36" s="33">
        <v>0</v>
      </c>
      <c r="J36" s="33">
        <v>0</v>
      </c>
      <c r="K36" s="33">
        <v>0</v>
      </c>
      <c r="L36" s="33">
        <v>0</v>
      </c>
      <c r="M36" s="33">
        <v>0</v>
      </c>
      <c r="N36" s="33">
        <v>28999</v>
      </c>
      <c r="O36" s="33">
        <v>0</v>
      </c>
      <c r="P36" s="33">
        <v>0</v>
      </c>
      <c r="Q36" s="33">
        <v>0</v>
      </c>
      <c r="R36" s="33">
        <v>0</v>
      </c>
      <c r="S36" s="33">
        <v>0</v>
      </c>
      <c r="T36" s="33">
        <v>0</v>
      </c>
      <c r="U36" s="33">
        <v>0</v>
      </c>
      <c r="V36" s="33">
        <v>5346077</v>
      </c>
      <c r="W36" s="33">
        <v>0</v>
      </c>
      <c r="X36" s="33">
        <v>0</v>
      </c>
      <c r="Y36" s="33">
        <v>0</v>
      </c>
      <c r="Z36" s="33">
        <v>0</v>
      </c>
      <c r="AA36" s="33">
        <v>0</v>
      </c>
      <c r="AB36" s="33">
        <v>0</v>
      </c>
      <c r="AC36" s="33">
        <v>0</v>
      </c>
      <c r="AD36" s="33">
        <v>0</v>
      </c>
      <c r="AE36" s="33">
        <v>0</v>
      </c>
      <c r="AF36" s="33">
        <v>0</v>
      </c>
      <c r="AG36" s="33">
        <v>0</v>
      </c>
      <c r="AH36" s="33">
        <v>0</v>
      </c>
      <c r="AI36" s="32">
        <v>5459924</v>
      </c>
      <c r="AJ36" s="33">
        <v>0</v>
      </c>
      <c r="AK36" s="33">
        <v>0</v>
      </c>
      <c r="AL36" s="33">
        <v>0</v>
      </c>
      <c r="AM36" s="33">
        <v>0</v>
      </c>
      <c r="AN36" s="41">
        <v>0</v>
      </c>
    </row>
    <row r="37" spans="1:40" x14ac:dyDescent="0.15">
      <c r="A37" s="28" t="s">
        <v>32</v>
      </c>
      <c r="B37" s="48">
        <f t="shared" si="1"/>
        <v>0</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00000000-0004-0000-0E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N42"/>
  <sheetViews>
    <sheetView zoomScale="80" zoomScaleNormal="80" workbookViewId="0">
      <pane xSplit="1" ySplit="2" topLeftCell="B3" activePane="bottomRight" state="frozen"/>
      <selection pane="topRight" activeCell="B1" sqref="B1"/>
      <selection pane="bottomLeft" activeCell="A5" sqref="A5"/>
      <selection pane="bottomRight" activeCell="A31" sqref="A31"/>
    </sheetView>
  </sheetViews>
  <sheetFormatPr defaultColWidth="9" defaultRowHeight="15" x14ac:dyDescent="0.15"/>
  <cols>
    <col min="1" max="1" width="16.625" style="134" customWidth="1"/>
    <col min="2" max="2" width="13.625" style="1" customWidth="1"/>
    <col min="3" max="3" width="10.625" style="4" hidden="1" customWidth="1"/>
    <col min="4" max="20" width="10.625" style="4" customWidth="1"/>
    <col min="21" max="21" width="10.625" style="7" customWidth="1"/>
    <col min="22" max="24" width="10.625" style="4" customWidth="1"/>
    <col min="25" max="25" width="11.125" style="4" customWidth="1"/>
    <col min="26" max="29" width="10.625" style="4" customWidth="1"/>
    <col min="30" max="30" width="12" style="4" customWidth="1"/>
    <col min="31" max="32" width="10.625" style="4" customWidth="1"/>
    <col min="33" max="34" width="10.625" style="2" customWidth="1"/>
    <col min="35" max="40" width="10.625" style="4" customWidth="1"/>
    <col min="41" max="16384" width="9" style="2"/>
  </cols>
  <sheetData>
    <row r="1" spans="1:40" ht="27" customHeight="1" x14ac:dyDescent="0.15">
      <c r="A1" s="67" t="s">
        <v>145</v>
      </c>
      <c r="B1" s="65" t="s">
        <v>217</v>
      </c>
      <c r="C1" s="65"/>
      <c r="D1" s="65"/>
      <c r="E1" s="65"/>
      <c r="F1" s="65"/>
      <c r="G1" s="65"/>
      <c r="H1" s="65"/>
      <c r="I1" s="65"/>
      <c r="J1" s="65"/>
      <c r="K1" s="65"/>
      <c r="L1" s="21" t="s">
        <v>118</v>
      </c>
      <c r="M1" s="2" t="s">
        <v>81</v>
      </c>
      <c r="O1" s="2"/>
      <c r="R1" s="2"/>
      <c r="S1" s="2"/>
      <c r="T1" s="2"/>
      <c r="U1" s="2"/>
      <c r="V1" s="2"/>
      <c r="W1" s="2"/>
      <c r="X1" s="2"/>
      <c r="Y1" s="2"/>
      <c r="Z1" s="2"/>
      <c r="AA1" s="2"/>
      <c r="AB1" s="2"/>
      <c r="AC1" s="2"/>
      <c r="AD1" s="2"/>
      <c r="AE1" s="2"/>
      <c r="AF1" s="2"/>
      <c r="AI1" s="2"/>
      <c r="AJ1" s="2"/>
      <c r="AK1" s="2"/>
      <c r="AL1" s="2"/>
      <c r="AM1" s="2"/>
      <c r="AN1" s="2"/>
    </row>
    <row r="2" spans="1:40" ht="43.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131</v>
      </c>
      <c r="B3" s="66" t="s">
        <v>134</v>
      </c>
      <c r="C3" s="35">
        <f t="shared" ref="C3:AN3" si="0">SUM(C4:C41)</f>
        <v>0</v>
      </c>
      <c r="D3" s="36">
        <f t="shared" si="0"/>
        <v>0</v>
      </c>
      <c r="E3" s="36">
        <f t="shared" si="0"/>
        <v>0</v>
      </c>
      <c r="F3" s="36">
        <f t="shared" si="0"/>
        <v>0</v>
      </c>
      <c r="G3" s="36">
        <f t="shared" si="0"/>
        <v>0</v>
      </c>
      <c r="H3" s="36">
        <f t="shared" si="0"/>
        <v>0</v>
      </c>
      <c r="I3" s="36">
        <f t="shared" si="0"/>
        <v>0</v>
      </c>
      <c r="J3" s="36">
        <f t="shared" si="0"/>
        <v>0</v>
      </c>
      <c r="K3" s="36">
        <f t="shared" si="0"/>
        <v>0</v>
      </c>
      <c r="L3" s="36">
        <f t="shared" si="0"/>
        <v>0</v>
      </c>
      <c r="M3" s="36">
        <f t="shared" si="0"/>
        <v>0</v>
      </c>
      <c r="N3" s="36">
        <f t="shared" si="0"/>
        <v>0</v>
      </c>
      <c r="O3" s="36">
        <f t="shared" si="0"/>
        <v>0</v>
      </c>
      <c r="P3" s="36">
        <f t="shared" si="0"/>
        <v>0</v>
      </c>
      <c r="Q3" s="36">
        <f t="shared" si="0"/>
        <v>0</v>
      </c>
      <c r="R3" s="36">
        <f t="shared" si="0"/>
        <v>0</v>
      </c>
      <c r="S3" s="36">
        <f t="shared" si="0"/>
        <v>0</v>
      </c>
      <c r="T3" s="36">
        <f t="shared" si="0"/>
        <v>0</v>
      </c>
      <c r="U3" s="36">
        <f t="shared" si="0"/>
        <v>0</v>
      </c>
      <c r="V3" s="36">
        <f t="shared" si="0"/>
        <v>0</v>
      </c>
      <c r="W3" s="36">
        <f t="shared" si="0"/>
        <v>0</v>
      </c>
      <c r="X3" s="36">
        <f t="shared" si="0"/>
        <v>0</v>
      </c>
      <c r="Y3" s="36">
        <f t="shared" si="0"/>
        <v>0</v>
      </c>
      <c r="Z3" s="36">
        <f t="shared" si="0"/>
        <v>0</v>
      </c>
      <c r="AA3" s="36">
        <f t="shared" si="0"/>
        <v>0</v>
      </c>
      <c r="AB3" s="36">
        <f t="shared" si="0"/>
        <v>5070</v>
      </c>
      <c r="AC3" s="36">
        <f t="shared" si="0"/>
        <v>0</v>
      </c>
      <c r="AD3" s="36">
        <f t="shared" si="0"/>
        <v>90638090</v>
      </c>
      <c r="AE3" s="36">
        <f t="shared" si="0"/>
        <v>0</v>
      </c>
      <c r="AF3" s="36">
        <f t="shared" si="0"/>
        <v>0</v>
      </c>
      <c r="AG3" s="36">
        <f t="shared" si="0"/>
        <v>0</v>
      </c>
      <c r="AH3" s="36">
        <f t="shared" si="0"/>
        <v>0</v>
      </c>
      <c r="AI3" s="36">
        <f t="shared" si="0"/>
        <v>0</v>
      </c>
      <c r="AJ3" s="36">
        <f t="shared" si="0"/>
        <v>0</v>
      </c>
      <c r="AK3" s="36">
        <f t="shared" si="0"/>
        <v>0</v>
      </c>
      <c r="AL3" s="36">
        <f t="shared" si="0"/>
        <v>0</v>
      </c>
      <c r="AM3" s="36">
        <f t="shared" si="0"/>
        <v>0</v>
      </c>
      <c r="AN3" s="37">
        <f t="shared" si="0"/>
        <v>0</v>
      </c>
    </row>
    <row r="4" spans="1:40" x14ac:dyDescent="0.15">
      <c r="A4" s="38" t="s">
        <v>127</v>
      </c>
      <c r="B4" s="47">
        <f t="shared" ref="B4:B41" si="1">SUM(C4:AN4)</f>
        <v>0</v>
      </c>
      <c r="C4" s="32">
        <v>0</v>
      </c>
      <c r="D4" s="34">
        <v>0</v>
      </c>
      <c r="E4" s="34">
        <v>0</v>
      </c>
      <c r="F4" s="34">
        <v>0</v>
      </c>
      <c r="G4" s="34">
        <v>0</v>
      </c>
      <c r="H4" s="34">
        <v>0</v>
      </c>
      <c r="I4" s="34">
        <v>0</v>
      </c>
      <c r="J4" s="34">
        <v>0</v>
      </c>
      <c r="K4" s="34">
        <v>0</v>
      </c>
      <c r="L4" s="34">
        <v>0</v>
      </c>
      <c r="M4" s="34">
        <v>0</v>
      </c>
      <c r="N4" s="34">
        <v>0</v>
      </c>
      <c r="O4" s="34">
        <v>0</v>
      </c>
      <c r="P4" s="34">
        <v>0</v>
      </c>
      <c r="Q4" s="34">
        <v>0</v>
      </c>
      <c r="R4" s="34">
        <v>0</v>
      </c>
      <c r="S4" s="34">
        <v>0</v>
      </c>
      <c r="T4" s="34">
        <v>0</v>
      </c>
      <c r="U4" s="34">
        <v>0</v>
      </c>
      <c r="V4" s="34">
        <v>0</v>
      </c>
      <c r="W4" s="34">
        <v>0</v>
      </c>
      <c r="X4" s="34">
        <v>0</v>
      </c>
      <c r="Y4" s="34">
        <v>0</v>
      </c>
      <c r="Z4" s="34">
        <v>0</v>
      </c>
      <c r="AA4" s="34">
        <v>0</v>
      </c>
      <c r="AB4" s="34">
        <v>0</v>
      </c>
      <c r="AC4" s="34">
        <v>0</v>
      </c>
      <c r="AD4" s="34">
        <v>0</v>
      </c>
      <c r="AE4" s="34">
        <v>0</v>
      </c>
      <c r="AF4" s="34">
        <v>0</v>
      </c>
      <c r="AG4" s="34">
        <v>0</v>
      </c>
      <c r="AH4" s="34">
        <v>0</v>
      </c>
      <c r="AI4" s="34">
        <v>0</v>
      </c>
      <c r="AJ4" s="34">
        <v>0</v>
      </c>
      <c r="AK4" s="34">
        <v>0</v>
      </c>
      <c r="AL4" s="34">
        <v>0</v>
      </c>
      <c r="AM4" s="34">
        <v>0</v>
      </c>
      <c r="AN4" s="39">
        <v>0</v>
      </c>
    </row>
    <row r="5" spans="1:40" s="1" customFormat="1" x14ac:dyDescent="0.15">
      <c r="A5" s="40" t="s">
        <v>126</v>
      </c>
      <c r="B5" s="48">
        <f t="shared" si="1"/>
        <v>0</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41">
        <v>0</v>
      </c>
    </row>
    <row r="6" spans="1:40" x14ac:dyDescent="0.15">
      <c r="A6" s="42" t="s">
        <v>10</v>
      </c>
      <c r="B6" s="48">
        <f t="shared" si="1"/>
        <v>0</v>
      </c>
      <c r="C6" s="33">
        <v>0</v>
      </c>
      <c r="D6" s="33">
        <v>0</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0</v>
      </c>
      <c r="C11" s="33">
        <v>0</v>
      </c>
      <c r="D11" s="33">
        <v>0</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0</v>
      </c>
      <c r="C13" s="33">
        <v>0</v>
      </c>
      <c r="D13" s="33">
        <v>0</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0</v>
      </c>
      <c r="C15" s="33">
        <v>0</v>
      </c>
      <c r="D15" s="33">
        <v>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0</v>
      </c>
      <c r="C19" s="33">
        <v>0</v>
      </c>
      <c r="D19" s="33">
        <v>0</v>
      </c>
      <c r="E19" s="33">
        <v>0</v>
      </c>
      <c r="F19" s="33">
        <v>0</v>
      </c>
      <c r="G19" s="33">
        <v>0</v>
      </c>
      <c r="H19" s="33">
        <v>0</v>
      </c>
      <c r="I19" s="33">
        <v>0</v>
      </c>
      <c r="J19" s="33">
        <v>0</v>
      </c>
      <c r="K19" s="33">
        <v>0</v>
      </c>
      <c r="L19" s="33">
        <v>0</v>
      </c>
      <c r="M19" s="33">
        <v>0</v>
      </c>
      <c r="N19" s="33">
        <v>0</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5336075</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5336075</v>
      </c>
      <c r="AE23" s="33">
        <v>0</v>
      </c>
      <c r="AF23" s="33">
        <v>0</v>
      </c>
      <c r="AG23" s="33">
        <v>0</v>
      </c>
      <c r="AH23" s="33">
        <v>0</v>
      </c>
      <c r="AI23" s="33">
        <v>0</v>
      </c>
      <c r="AJ23" s="33">
        <v>0</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5070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5070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85302015</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2">
        <v>85302015</v>
      </c>
      <c r="AE31" s="33">
        <v>0</v>
      </c>
      <c r="AF31" s="33">
        <v>0</v>
      </c>
      <c r="AG31" s="33">
        <v>0</v>
      </c>
      <c r="AH31" s="33">
        <v>0</v>
      </c>
      <c r="AI31" s="33">
        <v>0</v>
      </c>
      <c r="AJ31" s="33">
        <v>0</v>
      </c>
      <c r="AK31" s="33">
        <v>0</v>
      </c>
      <c r="AL31" s="33">
        <v>0</v>
      </c>
      <c r="AM31" s="33">
        <v>0</v>
      </c>
      <c r="AN31" s="41">
        <v>0</v>
      </c>
    </row>
    <row r="32" spans="1:40" x14ac:dyDescent="0.15">
      <c r="A32" s="28" t="s">
        <v>26</v>
      </c>
      <c r="B32" s="48">
        <f t="shared" si="1"/>
        <v>0</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0</v>
      </c>
      <c r="AJ36" s="33">
        <v>0</v>
      </c>
      <c r="AK36" s="33">
        <v>0</v>
      </c>
      <c r="AL36" s="33">
        <v>0</v>
      </c>
      <c r="AM36" s="33">
        <v>0</v>
      </c>
      <c r="AN36" s="41">
        <v>0</v>
      </c>
    </row>
    <row r="37" spans="1:40" x14ac:dyDescent="0.15">
      <c r="A37" s="28" t="s">
        <v>32</v>
      </c>
      <c r="B37" s="48">
        <f t="shared" si="1"/>
        <v>0</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00000000-0004-0000-0F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42"/>
  <sheetViews>
    <sheetView zoomScale="80" zoomScaleNormal="80" workbookViewId="0">
      <selection activeCell="A31" sqref="A31"/>
    </sheetView>
  </sheetViews>
  <sheetFormatPr defaultColWidth="9" defaultRowHeight="15" x14ac:dyDescent="0.15"/>
  <cols>
    <col min="1" max="1" width="16.625" style="151" customWidth="1"/>
    <col min="2" max="2" width="13.625" style="1" customWidth="1"/>
    <col min="3" max="3" width="10.625" style="4" hidden="1" customWidth="1"/>
    <col min="4" max="20" width="10.625" style="4" customWidth="1"/>
    <col min="21" max="21" width="10.625" style="7" customWidth="1"/>
    <col min="22" max="24" width="10.625" style="4" customWidth="1"/>
    <col min="25" max="25" width="11.125" style="4" customWidth="1"/>
    <col min="26" max="29" width="10.625" style="4" customWidth="1"/>
    <col min="30" max="30" width="12" style="4" customWidth="1"/>
    <col min="31" max="32" width="10.625" style="4" customWidth="1"/>
    <col min="33" max="34" width="10.625" style="2" customWidth="1"/>
    <col min="35" max="40" width="10.625" style="4" customWidth="1"/>
    <col min="41" max="16384" width="9" style="2"/>
  </cols>
  <sheetData>
    <row r="1" spans="1:40" ht="27" customHeight="1" x14ac:dyDescent="0.15">
      <c r="A1" s="67" t="s">
        <v>145</v>
      </c>
      <c r="B1" s="65" t="s">
        <v>223</v>
      </c>
      <c r="C1" s="65"/>
      <c r="D1" s="65"/>
      <c r="E1" s="65"/>
      <c r="F1" s="65"/>
      <c r="G1" s="65"/>
      <c r="H1" s="65"/>
      <c r="I1" s="65"/>
      <c r="J1" s="65"/>
      <c r="K1" s="65"/>
      <c r="L1" s="21" t="s">
        <v>118</v>
      </c>
      <c r="M1" s="2" t="s">
        <v>81</v>
      </c>
      <c r="O1" s="2"/>
      <c r="R1" s="2"/>
      <c r="S1" s="2"/>
      <c r="T1" s="2"/>
      <c r="U1" s="2"/>
      <c r="V1" s="2"/>
      <c r="W1" s="2"/>
      <c r="X1" s="2"/>
      <c r="Y1" s="2"/>
      <c r="Z1" s="2"/>
      <c r="AA1" s="2"/>
      <c r="AB1" s="2"/>
      <c r="AC1" s="2"/>
      <c r="AD1" s="2"/>
      <c r="AE1" s="2"/>
      <c r="AF1" s="2"/>
      <c r="AI1" s="2"/>
      <c r="AJ1" s="2"/>
      <c r="AK1" s="2"/>
      <c r="AL1" s="2"/>
      <c r="AM1" s="2"/>
      <c r="AN1" s="2"/>
    </row>
    <row r="2" spans="1:40" ht="43.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131</v>
      </c>
      <c r="B3" s="66" t="s">
        <v>134</v>
      </c>
      <c r="C3" s="35">
        <f t="shared" ref="C3:AN3" si="0">SUM(C4:C41)</f>
        <v>0</v>
      </c>
      <c r="D3" s="36">
        <f t="shared" si="0"/>
        <v>0</v>
      </c>
      <c r="E3" s="36">
        <f t="shared" si="0"/>
        <v>0</v>
      </c>
      <c r="F3" s="36">
        <f t="shared" si="0"/>
        <v>0</v>
      </c>
      <c r="G3" s="36">
        <f t="shared" si="0"/>
        <v>0</v>
      </c>
      <c r="H3" s="36">
        <f t="shared" si="0"/>
        <v>0</v>
      </c>
      <c r="I3" s="36">
        <f t="shared" si="0"/>
        <v>0</v>
      </c>
      <c r="J3" s="36">
        <f t="shared" si="0"/>
        <v>0</v>
      </c>
      <c r="K3" s="36">
        <f t="shared" si="0"/>
        <v>0</v>
      </c>
      <c r="L3" s="36">
        <f t="shared" si="0"/>
        <v>0</v>
      </c>
      <c r="M3" s="36">
        <f t="shared" si="0"/>
        <v>3969</v>
      </c>
      <c r="N3" s="36">
        <f t="shared" si="0"/>
        <v>1612</v>
      </c>
      <c r="O3" s="36">
        <f t="shared" si="0"/>
        <v>0</v>
      </c>
      <c r="P3" s="36">
        <f t="shared" si="0"/>
        <v>0</v>
      </c>
      <c r="Q3" s="36">
        <f t="shared" si="0"/>
        <v>0</v>
      </c>
      <c r="R3" s="36">
        <f t="shared" si="0"/>
        <v>0</v>
      </c>
      <c r="S3" s="36">
        <f t="shared" si="0"/>
        <v>0</v>
      </c>
      <c r="T3" s="36">
        <f t="shared" si="0"/>
        <v>0</v>
      </c>
      <c r="U3" s="36">
        <f t="shared" si="0"/>
        <v>0</v>
      </c>
      <c r="V3" s="36">
        <f t="shared" si="0"/>
        <v>4849889</v>
      </c>
      <c r="W3" s="36">
        <f t="shared" si="0"/>
        <v>4814441</v>
      </c>
      <c r="X3" s="36">
        <f t="shared" si="0"/>
        <v>0</v>
      </c>
      <c r="Y3" s="36">
        <f t="shared" si="0"/>
        <v>0</v>
      </c>
      <c r="Z3" s="36">
        <f t="shared" si="0"/>
        <v>0</v>
      </c>
      <c r="AA3" s="36">
        <f t="shared" si="0"/>
        <v>0</v>
      </c>
      <c r="AB3" s="36">
        <f t="shared" si="0"/>
        <v>0</v>
      </c>
      <c r="AC3" s="36">
        <f t="shared" si="0"/>
        <v>0</v>
      </c>
      <c r="AD3" s="36">
        <f t="shared" si="0"/>
        <v>4844889</v>
      </c>
      <c r="AE3" s="36">
        <f t="shared" si="0"/>
        <v>9388078</v>
      </c>
      <c r="AF3" s="36">
        <f t="shared" si="0"/>
        <v>0</v>
      </c>
      <c r="AG3" s="36">
        <f t="shared" si="0"/>
        <v>0</v>
      </c>
      <c r="AH3" s="36">
        <f t="shared" si="0"/>
        <v>0</v>
      </c>
      <c r="AI3" s="36">
        <f t="shared" si="0"/>
        <v>0</v>
      </c>
      <c r="AJ3" s="36">
        <f t="shared" si="0"/>
        <v>78336356</v>
      </c>
      <c r="AK3" s="36">
        <f t="shared" si="0"/>
        <v>0</v>
      </c>
      <c r="AL3" s="36">
        <f t="shared" si="0"/>
        <v>0</v>
      </c>
      <c r="AM3" s="36">
        <f t="shared" si="0"/>
        <v>0</v>
      </c>
      <c r="AN3" s="37">
        <f t="shared" si="0"/>
        <v>0</v>
      </c>
    </row>
    <row r="4" spans="1:40" x14ac:dyDescent="0.15">
      <c r="A4" s="38" t="s">
        <v>127</v>
      </c>
      <c r="B4" s="47">
        <f t="shared" ref="B4:B41" si="1">SUM(C4:AN4)</f>
        <v>0</v>
      </c>
      <c r="C4" s="32">
        <v>0</v>
      </c>
      <c r="D4" s="34">
        <v>0</v>
      </c>
      <c r="E4" s="34">
        <v>0</v>
      </c>
      <c r="F4" s="34">
        <v>0</v>
      </c>
      <c r="G4" s="34">
        <v>0</v>
      </c>
      <c r="H4" s="34">
        <v>0</v>
      </c>
      <c r="I4" s="34">
        <v>0</v>
      </c>
      <c r="J4" s="34">
        <v>0</v>
      </c>
      <c r="K4" s="34">
        <v>0</v>
      </c>
      <c r="L4" s="34">
        <v>0</v>
      </c>
      <c r="M4" s="34">
        <v>0</v>
      </c>
      <c r="N4" s="34">
        <v>0</v>
      </c>
      <c r="O4" s="34">
        <v>0</v>
      </c>
      <c r="P4" s="34">
        <v>0</v>
      </c>
      <c r="Q4" s="34">
        <v>0</v>
      </c>
      <c r="R4" s="34">
        <v>0</v>
      </c>
      <c r="S4" s="34">
        <v>0</v>
      </c>
      <c r="T4" s="34">
        <v>0</v>
      </c>
      <c r="U4" s="34">
        <v>0</v>
      </c>
      <c r="V4" s="34">
        <v>0</v>
      </c>
      <c r="W4" s="34">
        <v>0</v>
      </c>
      <c r="X4" s="34">
        <v>0</v>
      </c>
      <c r="Y4" s="34">
        <v>0</v>
      </c>
      <c r="Z4" s="34">
        <v>0</v>
      </c>
      <c r="AA4" s="34">
        <v>0</v>
      </c>
      <c r="AB4" s="34">
        <v>0</v>
      </c>
      <c r="AC4" s="34">
        <v>0</v>
      </c>
      <c r="AD4" s="34">
        <v>0</v>
      </c>
      <c r="AE4" s="34">
        <v>0</v>
      </c>
      <c r="AF4" s="34">
        <v>0</v>
      </c>
      <c r="AG4" s="34">
        <v>0</v>
      </c>
      <c r="AH4" s="34">
        <v>0</v>
      </c>
      <c r="AI4" s="34">
        <v>0</v>
      </c>
      <c r="AJ4" s="34">
        <v>0</v>
      </c>
      <c r="AK4" s="34">
        <v>0</v>
      </c>
      <c r="AL4" s="34">
        <v>0</v>
      </c>
      <c r="AM4" s="34">
        <v>0</v>
      </c>
      <c r="AN4" s="39">
        <v>0</v>
      </c>
    </row>
    <row r="5" spans="1:40" s="1" customFormat="1" x14ac:dyDescent="0.15">
      <c r="A5" s="40" t="s">
        <v>126</v>
      </c>
      <c r="B5" s="48">
        <f t="shared" si="1"/>
        <v>0</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41">
        <v>0</v>
      </c>
    </row>
    <row r="6" spans="1:40" x14ac:dyDescent="0.15">
      <c r="A6" s="42" t="s">
        <v>10</v>
      </c>
      <c r="B6" s="48">
        <f t="shared" si="1"/>
        <v>0</v>
      </c>
      <c r="C6" s="33">
        <v>0</v>
      </c>
      <c r="D6" s="33">
        <v>0</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0</v>
      </c>
      <c r="C11" s="33">
        <v>0</v>
      </c>
      <c r="D11" s="33">
        <v>0</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0</v>
      </c>
      <c r="C13" s="33">
        <v>0</v>
      </c>
      <c r="D13" s="33">
        <v>0</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0</v>
      </c>
      <c r="C15" s="33">
        <v>0</v>
      </c>
      <c r="D15" s="33">
        <v>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0</v>
      </c>
      <c r="C19" s="33">
        <v>0</v>
      </c>
      <c r="D19" s="33">
        <v>0</v>
      </c>
      <c r="E19" s="33">
        <v>0</v>
      </c>
      <c r="F19" s="33">
        <v>0</v>
      </c>
      <c r="G19" s="33">
        <v>0</v>
      </c>
      <c r="H19" s="33">
        <v>0</v>
      </c>
      <c r="I19" s="33">
        <v>0</v>
      </c>
      <c r="J19" s="33">
        <v>0</v>
      </c>
      <c r="K19" s="33">
        <v>0</v>
      </c>
      <c r="L19" s="33">
        <v>0</v>
      </c>
      <c r="M19" s="33">
        <v>0</v>
      </c>
      <c r="N19" s="33">
        <v>0</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4844889</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4844889</v>
      </c>
      <c r="AE23" s="33">
        <v>0</v>
      </c>
      <c r="AF23" s="33">
        <v>0</v>
      </c>
      <c r="AG23" s="33">
        <v>0</v>
      </c>
      <c r="AH23" s="33">
        <v>0</v>
      </c>
      <c r="AI23" s="33">
        <v>0</v>
      </c>
      <c r="AJ23" s="33">
        <v>0</v>
      </c>
      <c r="AK23" s="33">
        <v>0</v>
      </c>
      <c r="AL23" s="33">
        <v>0</v>
      </c>
      <c r="AM23" s="33">
        <v>0</v>
      </c>
      <c r="AN23" s="41">
        <v>0</v>
      </c>
    </row>
    <row r="24" spans="1:40" x14ac:dyDescent="0.15">
      <c r="A24" s="42" t="s">
        <v>14</v>
      </c>
      <c r="B24" s="48">
        <f t="shared" si="1"/>
        <v>4814441</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4814441</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92579904</v>
      </c>
      <c r="C31" s="33">
        <v>0</v>
      </c>
      <c r="D31" s="33">
        <v>0</v>
      </c>
      <c r="E31" s="33">
        <v>0</v>
      </c>
      <c r="F31" s="33">
        <v>0</v>
      </c>
      <c r="G31" s="33">
        <v>0</v>
      </c>
      <c r="H31" s="33">
        <v>0</v>
      </c>
      <c r="I31" s="33">
        <v>0</v>
      </c>
      <c r="J31" s="33">
        <v>0</v>
      </c>
      <c r="K31" s="33">
        <v>0</v>
      </c>
      <c r="L31" s="33">
        <v>0</v>
      </c>
      <c r="M31" s="33">
        <v>3969</v>
      </c>
      <c r="N31" s="33">
        <v>1612</v>
      </c>
      <c r="O31" s="33">
        <v>0</v>
      </c>
      <c r="P31" s="33">
        <v>0</v>
      </c>
      <c r="Q31" s="33">
        <v>0</v>
      </c>
      <c r="R31" s="33">
        <v>0</v>
      </c>
      <c r="S31" s="33">
        <v>0</v>
      </c>
      <c r="T31" s="33">
        <v>0</v>
      </c>
      <c r="U31" s="33">
        <v>0</v>
      </c>
      <c r="V31" s="33">
        <v>4849889</v>
      </c>
      <c r="W31" s="33">
        <v>0</v>
      </c>
      <c r="X31" s="33">
        <v>0</v>
      </c>
      <c r="Y31" s="33">
        <v>0</v>
      </c>
      <c r="Z31" s="33">
        <v>0</v>
      </c>
      <c r="AA31" s="33">
        <v>0</v>
      </c>
      <c r="AB31" s="33">
        <v>0</v>
      </c>
      <c r="AC31" s="33">
        <v>0</v>
      </c>
      <c r="AD31" s="32">
        <v>0</v>
      </c>
      <c r="AE31" s="33">
        <v>9388078</v>
      </c>
      <c r="AF31" s="33">
        <v>0</v>
      </c>
      <c r="AG31" s="33">
        <v>0</v>
      </c>
      <c r="AH31" s="33">
        <v>0</v>
      </c>
      <c r="AI31" s="33">
        <v>0</v>
      </c>
      <c r="AJ31" s="33">
        <v>78336356</v>
      </c>
      <c r="AK31" s="33">
        <v>0</v>
      </c>
      <c r="AL31" s="33">
        <v>0</v>
      </c>
      <c r="AM31" s="33">
        <v>0</v>
      </c>
      <c r="AN31" s="41">
        <v>0</v>
      </c>
    </row>
    <row r="32" spans="1:40" x14ac:dyDescent="0.15">
      <c r="A32" s="28" t="s">
        <v>26</v>
      </c>
      <c r="B32" s="48">
        <f t="shared" si="1"/>
        <v>0</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0</v>
      </c>
      <c r="AJ36" s="33">
        <v>0</v>
      </c>
      <c r="AK36" s="33">
        <v>0</v>
      </c>
      <c r="AL36" s="33">
        <v>0</v>
      </c>
      <c r="AM36" s="33">
        <v>0</v>
      </c>
      <c r="AN36" s="41">
        <v>0</v>
      </c>
    </row>
    <row r="37" spans="1:40" x14ac:dyDescent="0.15">
      <c r="A37" s="28" t="s">
        <v>32</v>
      </c>
      <c r="B37" s="48">
        <f t="shared" si="1"/>
        <v>0</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00000000-0004-0000-10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A434B"/>
  </sheetPr>
  <dimension ref="A1:AF447"/>
  <sheetViews>
    <sheetView zoomScale="83" zoomScaleNormal="83" workbookViewId="0">
      <pane xSplit="2" ySplit="4" topLeftCell="C5" activePane="bottomRight" state="frozen"/>
      <selection activeCell="A24" sqref="A24"/>
      <selection pane="topRight" activeCell="A24" sqref="A24"/>
      <selection pane="bottomLeft" activeCell="A24" sqref="A24"/>
      <selection pane="bottomRight" activeCell="C1" sqref="C1"/>
    </sheetView>
  </sheetViews>
  <sheetFormatPr defaultRowHeight="14.45" customHeight="1" x14ac:dyDescent="0.15"/>
  <cols>
    <col min="1" max="1" width="11.5" style="11" customWidth="1"/>
    <col min="2" max="2" width="7" style="11" customWidth="1"/>
    <col min="3" max="4" width="14.125" style="101" customWidth="1"/>
    <col min="5" max="6" width="13.75" style="101" customWidth="1"/>
    <col min="7" max="7" width="7.625" style="101" customWidth="1"/>
    <col min="8" max="8" width="12.125" style="101" customWidth="1"/>
    <col min="9" max="10" width="7.625" style="101" customWidth="1"/>
    <col min="11" max="11" width="13.875" style="101" customWidth="1"/>
    <col min="12" max="12" width="13.125" style="101" customWidth="1"/>
    <col min="13" max="14" width="12.625" style="2" customWidth="1"/>
    <col min="15" max="15" width="7.625" style="2" customWidth="1"/>
    <col min="16" max="16" width="10.5" style="2" customWidth="1"/>
    <col min="17" max="18" width="7.625" style="2" customWidth="1"/>
    <col min="19" max="20" width="13.875" style="101" customWidth="1"/>
    <col min="21" max="21" width="12.875" style="2" customWidth="1"/>
    <col min="22" max="22" width="12.125" style="2" customWidth="1"/>
    <col min="23" max="23" width="7.625" style="2" customWidth="1"/>
    <col min="24" max="24" width="12.5" style="2" customWidth="1"/>
    <col min="25" max="26" width="7.625" style="2" customWidth="1"/>
    <col min="27" max="27" width="5.5" style="2" customWidth="1"/>
    <col min="28" max="28" width="15.875" style="2" customWidth="1"/>
    <col min="29" max="29" width="17.75" style="2" customWidth="1"/>
    <col min="30" max="30" width="16.25" style="2" customWidth="1"/>
    <col min="31" max="31" width="17.875" style="2" customWidth="1"/>
    <col min="32" max="32" width="17.25" style="2" customWidth="1"/>
  </cols>
  <sheetData>
    <row r="1" spans="1:27" ht="21.75" customHeight="1" x14ac:dyDescent="0.15">
      <c r="A1" s="67" t="s">
        <v>145</v>
      </c>
      <c r="B1" s="67"/>
      <c r="C1" s="84" t="s">
        <v>194</v>
      </c>
      <c r="D1" s="84"/>
      <c r="E1" s="84"/>
      <c r="F1" s="84"/>
      <c r="G1" s="84"/>
      <c r="H1" s="84"/>
      <c r="I1" s="84"/>
      <c r="J1" s="84"/>
      <c r="K1" s="84"/>
      <c r="L1" s="84"/>
      <c r="M1" s="84"/>
      <c r="N1" s="84"/>
      <c r="O1" s="84"/>
      <c r="P1" s="84"/>
      <c r="Q1" s="84"/>
      <c r="R1" s="84"/>
      <c r="S1" s="85"/>
      <c r="T1" s="85"/>
    </row>
    <row r="2" spans="1:27" s="13" customFormat="1" ht="26.1" customHeight="1" x14ac:dyDescent="0.15">
      <c r="A2" s="211" t="s">
        <v>150</v>
      </c>
      <c r="B2" s="214" t="s">
        <v>151</v>
      </c>
      <c r="C2" s="231" t="s">
        <v>152</v>
      </c>
      <c r="D2" s="232"/>
      <c r="E2" s="232"/>
      <c r="F2" s="232"/>
      <c r="G2" s="232"/>
      <c r="H2" s="232"/>
      <c r="I2" s="232"/>
      <c r="J2" s="233"/>
      <c r="K2" s="231" t="s">
        <v>153</v>
      </c>
      <c r="L2" s="232"/>
      <c r="M2" s="232"/>
      <c r="N2" s="232"/>
      <c r="O2" s="232"/>
      <c r="P2" s="232"/>
      <c r="Q2" s="232"/>
      <c r="R2" s="233"/>
      <c r="S2" s="217" t="s">
        <v>188</v>
      </c>
      <c r="T2" s="218"/>
      <c r="U2" s="218"/>
      <c r="V2" s="218"/>
      <c r="W2" s="218"/>
      <c r="X2" s="218"/>
      <c r="Y2" s="218"/>
      <c r="Z2" s="219"/>
    </row>
    <row r="3" spans="1:27" s="13" customFormat="1" ht="23.1" customHeight="1" x14ac:dyDescent="0.15">
      <c r="A3" s="212"/>
      <c r="B3" s="215"/>
      <c r="C3" s="220" t="s">
        <v>154</v>
      </c>
      <c r="D3" s="221"/>
      <c r="E3" s="222"/>
      <c r="F3" s="223" t="s">
        <v>200</v>
      </c>
      <c r="G3" s="223" t="s">
        <v>191</v>
      </c>
      <c r="H3" s="203" t="s">
        <v>156</v>
      </c>
      <c r="I3" s="204"/>
      <c r="J3" s="205"/>
      <c r="K3" s="220" t="s">
        <v>154</v>
      </c>
      <c r="L3" s="221"/>
      <c r="M3" s="222"/>
      <c r="N3" s="223" t="s">
        <v>200</v>
      </c>
      <c r="O3" s="223" t="s">
        <v>155</v>
      </c>
      <c r="P3" s="206" t="s">
        <v>156</v>
      </c>
      <c r="Q3" s="207"/>
      <c r="R3" s="208"/>
      <c r="S3" s="225" t="s">
        <v>154</v>
      </c>
      <c r="T3" s="226"/>
      <c r="U3" s="227"/>
      <c r="V3" s="209" t="s">
        <v>200</v>
      </c>
      <c r="W3" s="209" t="s">
        <v>155</v>
      </c>
      <c r="X3" s="200" t="s">
        <v>156</v>
      </c>
      <c r="Y3" s="201"/>
      <c r="Z3" s="202"/>
    </row>
    <row r="4" spans="1:27" s="13" customFormat="1" ht="30.95" customHeight="1" x14ac:dyDescent="0.15">
      <c r="A4" s="213"/>
      <c r="B4" s="216"/>
      <c r="C4" s="86" t="s">
        <v>157</v>
      </c>
      <c r="D4" s="86" t="s">
        <v>158</v>
      </c>
      <c r="E4" s="86" t="s">
        <v>159</v>
      </c>
      <c r="F4" s="224"/>
      <c r="G4" s="224"/>
      <c r="H4" s="122" t="s">
        <v>196</v>
      </c>
      <c r="I4" s="113" t="s">
        <v>160</v>
      </c>
      <c r="J4" s="86" t="s">
        <v>161</v>
      </c>
      <c r="K4" s="111" t="s">
        <v>157</v>
      </c>
      <c r="L4" s="111" t="s">
        <v>158</v>
      </c>
      <c r="M4" s="111" t="s">
        <v>159</v>
      </c>
      <c r="N4" s="224"/>
      <c r="O4" s="224"/>
      <c r="P4" s="122" t="s">
        <v>196</v>
      </c>
      <c r="Q4" s="113" t="s">
        <v>160</v>
      </c>
      <c r="R4" s="111" t="s">
        <v>161</v>
      </c>
      <c r="S4" s="83" t="s">
        <v>162</v>
      </c>
      <c r="T4" s="87" t="s">
        <v>163</v>
      </c>
      <c r="U4" s="87" t="s">
        <v>159</v>
      </c>
      <c r="V4" s="210"/>
      <c r="W4" s="210"/>
      <c r="X4" s="123" t="s">
        <v>196</v>
      </c>
      <c r="Y4" s="114" t="s">
        <v>160</v>
      </c>
      <c r="Z4" s="87" t="s">
        <v>161</v>
      </c>
    </row>
    <row r="5" spans="1:27" s="13" customFormat="1" ht="14.45" customHeight="1" x14ac:dyDescent="0.15">
      <c r="A5" s="237" t="s">
        <v>134</v>
      </c>
      <c r="B5" s="88">
        <v>2021</v>
      </c>
      <c r="C5" s="94">
        <f t="shared" ref="C5:D13" si="0">C15+C25+C35+C45+C55+C65+C75+C85+C95+C105+C115+C125+C135+C145+C155+C165+C175+C185+C195+C205+C215+C225+C235+C245+C255+C265+C275+C355+C285+C295+C305+C315+C325+C335+C345+C365+C375+C385</f>
        <v>198089672</v>
      </c>
      <c r="D5" s="94">
        <f t="shared" si="0"/>
        <v>198089672</v>
      </c>
      <c r="E5" s="99">
        <f>C5-D5</f>
        <v>0</v>
      </c>
      <c r="F5" s="94">
        <f t="shared" ref="F5:F13" si="1">F15+F25+F35+F45+F55+F65+F75+F85+F95+F105+F115+F125+F135+F145+F155+F165+F175+F185+F195+F205+F215+F225+F235+F245+F255+F265+F275+F355+F285+F295+F305+F315+F325+F335+F345+F365+F375+F385</f>
        <v>0</v>
      </c>
      <c r="G5" s="95" t="s">
        <v>190</v>
      </c>
      <c r="H5" s="94">
        <f t="shared" ref="H5:H13" si="2">H15+H25+H35+H45+H55+H65+H75+H85+H95+H105+H115+H125+H135+H145+H155+H165+H175+H185+H195+H205+H215+H225+H235+H245+H255+H265+H275+H355+H285+H295+H305+H315+H325+H335+H345+H365+H375+H385</f>
        <v>75912460</v>
      </c>
      <c r="I5" s="94" t="s">
        <v>190</v>
      </c>
      <c r="J5" s="116" t="s">
        <v>190</v>
      </c>
      <c r="K5" s="94">
        <f t="shared" ref="K5:L13" si="3">K15+K25+K35+K45+K55+K65+K75+K85+K95+K105+K115+K125+K135+K145+K155+K165+K175+K185+K195+K205+K215+K225+K235+K245+K255+K265+K275+K355+K285+K295+K305+K315+K325+K335+K345+K365+K375+K385</f>
        <v>232117</v>
      </c>
      <c r="L5" s="94">
        <f t="shared" si="3"/>
        <v>232117</v>
      </c>
      <c r="M5" s="99">
        <f>K5-L5</f>
        <v>0</v>
      </c>
      <c r="N5" s="95">
        <f t="shared" ref="N5:N13" si="4">N15+N25+N35+N45+N55+N65+N75+N85+N95+N105+N115+N125+N135+N145+N155+N165+N175+N185+N195+N205+N215+N225+N235+N245+N255+N265+N275+N355+N285+N295+N305+N315+N325+N335+N345+N365+N375+N385</f>
        <v>0</v>
      </c>
      <c r="O5" s="95" t="s">
        <v>190</v>
      </c>
      <c r="P5" s="94">
        <f t="shared" ref="P5:P10" si="5">P15+P25+P35+P45+P55+P65+P75+P85+P95+P105+P115+P125+P135+P145+P155+P165+P175+P185+P195+P205+P215+P225+P235+P245+P255+P265+P275+P355+P285+P295+P305+P315+P325+P335+P345+P365+P375+P385</f>
        <v>3618527</v>
      </c>
      <c r="Q5" s="94" t="s">
        <v>190</v>
      </c>
      <c r="R5" s="116" t="s">
        <v>190</v>
      </c>
      <c r="S5" s="94">
        <f t="shared" ref="S5:T13" si="6">S15+S25+S35+S45+S55+S65+S75+S85+S95+S105+S115+S125+S135+S145+S155+S165+S175+S185+S195+S205+S215+S225+S235+S245+S255+S265+S275+S355+S285+S295+S305+S315+S325+S335+S345+S365+S375+S385</f>
        <v>198321789</v>
      </c>
      <c r="T5" s="94">
        <f t="shared" si="6"/>
        <v>198321789</v>
      </c>
      <c r="U5" s="99">
        <f>S5-T5</f>
        <v>0</v>
      </c>
      <c r="V5" s="95">
        <f>F5+N5</f>
        <v>0</v>
      </c>
      <c r="W5" s="95" t="s">
        <v>190</v>
      </c>
      <c r="X5" s="94">
        <f>H5+P5</f>
        <v>79530987</v>
      </c>
      <c r="Y5" s="94" t="s">
        <v>190</v>
      </c>
      <c r="Z5" s="116" t="s">
        <v>190</v>
      </c>
    </row>
    <row r="6" spans="1:27" s="13" customFormat="1" ht="14.45" customHeight="1" x14ac:dyDescent="0.15">
      <c r="A6" s="238"/>
      <c r="B6" s="88">
        <v>2020</v>
      </c>
      <c r="C6" s="94">
        <f t="shared" si="0"/>
        <v>158328833</v>
      </c>
      <c r="D6" s="94">
        <f t="shared" si="0"/>
        <v>158328833</v>
      </c>
      <c r="E6" s="99">
        <f>C6-D6</f>
        <v>0</v>
      </c>
      <c r="F6" s="94">
        <f t="shared" si="1"/>
        <v>0</v>
      </c>
      <c r="G6" s="95" t="s">
        <v>190</v>
      </c>
      <c r="H6" s="94">
        <f t="shared" si="2"/>
        <v>47025884</v>
      </c>
      <c r="I6" s="94" t="s">
        <v>190</v>
      </c>
      <c r="J6" s="116" t="s">
        <v>190</v>
      </c>
      <c r="K6" s="94">
        <f t="shared" si="3"/>
        <v>10688078</v>
      </c>
      <c r="L6" s="94">
        <f t="shared" si="3"/>
        <v>10688078</v>
      </c>
      <c r="M6" s="99">
        <f>K6-L6</f>
        <v>0</v>
      </c>
      <c r="N6" s="95">
        <f t="shared" si="4"/>
        <v>0</v>
      </c>
      <c r="O6" s="95" t="s">
        <v>190</v>
      </c>
      <c r="P6" s="94">
        <f t="shared" si="5"/>
        <v>571879</v>
      </c>
      <c r="Q6" s="94" t="s">
        <v>190</v>
      </c>
      <c r="R6" s="116" t="s">
        <v>190</v>
      </c>
      <c r="S6" s="94">
        <f t="shared" si="6"/>
        <v>169016911</v>
      </c>
      <c r="T6" s="94">
        <f t="shared" si="6"/>
        <v>169016911</v>
      </c>
      <c r="U6" s="99">
        <f>S6-T6</f>
        <v>0</v>
      </c>
      <c r="V6" s="95">
        <f>F6+N6</f>
        <v>0</v>
      </c>
      <c r="W6" s="95" t="s">
        <v>190</v>
      </c>
      <c r="X6" s="94">
        <f>H6+P6</f>
        <v>47597763</v>
      </c>
      <c r="Y6" s="94" t="s">
        <v>190</v>
      </c>
      <c r="Z6" s="116" t="s">
        <v>190</v>
      </c>
    </row>
    <row r="7" spans="1:27" s="13" customFormat="1" ht="14.45" customHeight="1" x14ac:dyDescent="0.15">
      <c r="A7" s="238"/>
      <c r="B7" s="88">
        <v>2019</v>
      </c>
      <c r="C7" s="94">
        <f t="shared" si="0"/>
        <v>104223131</v>
      </c>
      <c r="D7" s="94">
        <f t="shared" si="0"/>
        <v>104223131</v>
      </c>
      <c r="E7" s="99">
        <f>C7-D7</f>
        <v>0</v>
      </c>
      <c r="F7" s="94">
        <f t="shared" si="1"/>
        <v>0</v>
      </c>
      <c r="G7" s="95" t="s">
        <v>190</v>
      </c>
      <c r="H7" s="94">
        <f t="shared" si="2"/>
        <v>25585746</v>
      </c>
      <c r="I7" s="94" t="s">
        <v>190</v>
      </c>
      <c r="J7" s="116" t="s">
        <v>190</v>
      </c>
      <c r="K7" s="94">
        <f t="shared" si="3"/>
        <v>102239234</v>
      </c>
      <c r="L7" s="94">
        <f t="shared" si="3"/>
        <v>102239234</v>
      </c>
      <c r="M7" s="99">
        <f>K7-L7</f>
        <v>0</v>
      </c>
      <c r="N7" s="95">
        <f t="shared" si="4"/>
        <v>4814441</v>
      </c>
      <c r="O7" s="95" t="s">
        <v>190</v>
      </c>
      <c r="P7" s="94">
        <f t="shared" si="5"/>
        <v>1930889</v>
      </c>
      <c r="Q7" s="94" t="s">
        <v>190</v>
      </c>
      <c r="R7" s="116" t="s">
        <v>190</v>
      </c>
      <c r="S7" s="94">
        <f t="shared" si="6"/>
        <v>206462365</v>
      </c>
      <c r="T7" s="94">
        <f t="shared" si="6"/>
        <v>206462365</v>
      </c>
      <c r="U7" s="99">
        <f>S7-T7</f>
        <v>0</v>
      </c>
      <c r="V7" s="95">
        <f>F7+N7</f>
        <v>4814441</v>
      </c>
      <c r="W7" s="95" t="s">
        <v>190</v>
      </c>
      <c r="X7" s="94">
        <f>H7+P7</f>
        <v>27516635</v>
      </c>
      <c r="Y7" s="94" t="s">
        <v>190</v>
      </c>
      <c r="Z7" s="116" t="s">
        <v>190</v>
      </c>
    </row>
    <row r="8" spans="1:27" s="13" customFormat="1" ht="14.45" customHeight="1" x14ac:dyDescent="0.15">
      <c r="A8" s="238"/>
      <c r="B8" s="88">
        <v>2018</v>
      </c>
      <c r="C8" s="94">
        <f t="shared" si="0"/>
        <v>119361383</v>
      </c>
      <c r="D8" s="94">
        <f t="shared" si="0"/>
        <v>119361383</v>
      </c>
      <c r="E8" s="99">
        <f t="shared" ref="E8:E13" si="7">C8-D8</f>
        <v>0</v>
      </c>
      <c r="F8" s="94">
        <f t="shared" si="1"/>
        <v>25917305</v>
      </c>
      <c r="G8" s="95" t="s">
        <v>190</v>
      </c>
      <c r="H8" s="94">
        <f t="shared" si="2"/>
        <v>19541406</v>
      </c>
      <c r="I8" s="94" t="s">
        <v>190</v>
      </c>
      <c r="J8" s="116" t="s">
        <v>190</v>
      </c>
      <c r="K8" s="94">
        <f t="shared" si="3"/>
        <v>90643160</v>
      </c>
      <c r="L8" s="94">
        <f t="shared" si="3"/>
        <v>90643160</v>
      </c>
      <c r="M8" s="99">
        <f>K8-L8</f>
        <v>0</v>
      </c>
      <c r="N8" s="95">
        <f t="shared" si="4"/>
        <v>85307085</v>
      </c>
      <c r="O8" s="95" t="s">
        <v>190</v>
      </c>
      <c r="P8" s="94">
        <f t="shared" si="5"/>
        <v>501162</v>
      </c>
      <c r="Q8" s="94" t="s">
        <v>190</v>
      </c>
      <c r="R8" s="116" t="s">
        <v>190</v>
      </c>
      <c r="S8" s="94">
        <f t="shared" si="6"/>
        <v>210004543</v>
      </c>
      <c r="T8" s="94">
        <f t="shared" si="6"/>
        <v>210004543</v>
      </c>
      <c r="U8" s="99">
        <f t="shared" ref="U8:U13" si="8">S8-T8</f>
        <v>0</v>
      </c>
      <c r="V8" s="95">
        <f t="shared" ref="V8:V13" si="9">F8+N8</f>
        <v>111224390</v>
      </c>
      <c r="W8" s="95" t="s">
        <v>190</v>
      </c>
      <c r="X8" s="94">
        <f t="shared" ref="X8:X13" si="10">H8+P8</f>
        <v>20042568</v>
      </c>
      <c r="Y8" s="94" t="s">
        <v>190</v>
      </c>
      <c r="Z8" s="116" t="s">
        <v>190</v>
      </c>
    </row>
    <row r="9" spans="1:27" s="13" customFormat="1" ht="14.45" customHeight="1" x14ac:dyDescent="0.15">
      <c r="A9" s="238"/>
      <c r="B9" s="88">
        <v>2017</v>
      </c>
      <c r="C9" s="94">
        <f t="shared" si="0"/>
        <v>169265609</v>
      </c>
      <c r="D9" s="94">
        <f t="shared" si="0"/>
        <v>169265609</v>
      </c>
      <c r="E9" s="99">
        <f t="shared" si="7"/>
        <v>0</v>
      </c>
      <c r="F9" s="94">
        <f t="shared" si="1"/>
        <v>68466948</v>
      </c>
      <c r="G9" s="95" t="s">
        <v>190</v>
      </c>
      <c r="H9" s="94">
        <f t="shared" si="2"/>
        <v>12075108</v>
      </c>
      <c r="I9" s="94" t="s">
        <v>190</v>
      </c>
      <c r="J9" s="116" t="s">
        <v>190</v>
      </c>
      <c r="K9" s="94">
        <f t="shared" si="3"/>
        <v>73694614</v>
      </c>
      <c r="L9" s="94">
        <f t="shared" si="3"/>
        <v>73694614</v>
      </c>
      <c r="M9" s="99">
        <f>K9-L9</f>
        <v>0</v>
      </c>
      <c r="N9" s="95">
        <f t="shared" si="4"/>
        <v>68319536</v>
      </c>
      <c r="O9" s="95" t="s">
        <v>190</v>
      </c>
      <c r="P9" s="94">
        <f t="shared" si="5"/>
        <v>37025</v>
      </c>
      <c r="Q9" s="94" t="s">
        <v>190</v>
      </c>
      <c r="R9" s="116" t="s">
        <v>190</v>
      </c>
      <c r="S9" s="94">
        <f t="shared" si="6"/>
        <v>242960223</v>
      </c>
      <c r="T9" s="94">
        <f t="shared" si="6"/>
        <v>242960223</v>
      </c>
      <c r="U9" s="99">
        <f t="shared" si="8"/>
        <v>0</v>
      </c>
      <c r="V9" s="95">
        <f t="shared" si="9"/>
        <v>136786484</v>
      </c>
      <c r="W9" s="95" t="s">
        <v>190</v>
      </c>
      <c r="X9" s="94">
        <f t="shared" si="10"/>
        <v>12112133</v>
      </c>
      <c r="Y9" s="94" t="s">
        <v>190</v>
      </c>
      <c r="Z9" s="116" t="s">
        <v>190</v>
      </c>
      <c r="AA9" s="13">
        <v>-1</v>
      </c>
    </row>
    <row r="10" spans="1:27" s="13" customFormat="1" ht="14.45" customHeight="1" x14ac:dyDescent="0.15">
      <c r="A10" s="238"/>
      <c r="B10" s="89">
        <v>2016</v>
      </c>
      <c r="C10" s="94">
        <f t="shared" si="0"/>
        <v>164426300</v>
      </c>
      <c r="D10" s="94">
        <f t="shared" si="0"/>
        <v>164426300</v>
      </c>
      <c r="E10" s="99">
        <f t="shared" si="7"/>
        <v>0</v>
      </c>
      <c r="F10" s="94">
        <f t="shared" si="1"/>
        <v>42768776</v>
      </c>
      <c r="G10" s="95" t="s">
        <v>190</v>
      </c>
      <c r="H10" s="94">
        <f t="shared" si="2"/>
        <v>7941384</v>
      </c>
      <c r="I10" s="94" t="s">
        <v>190</v>
      </c>
      <c r="J10" s="116" t="s">
        <v>190</v>
      </c>
      <c r="K10" s="94">
        <f t="shared" si="3"/>
        <v>9687811</v>
      </c>
      <c r="L10" s="94">
        <f t="shared" si="3"/>
        <v>9687811</v>
      </c>
      <c r="M10" s="99">
        <f t="shared" ref="M10:M104" si="11">K10-L10</f>
        <v>0</v>
      </c>
      <c r="N10" s="95">
        <f t="shared" si="4"/>
        <v>9687811</v>
      </c>
      <c r="O10" s="95" t="s">
        <v>190</v>
      </c>
      <c r="P10" s="94">
        <f t="shared" si="5"/>
        <v>0</v>
      </c>
      <c r="Q10" s="94" t="s">
        <v>190</v>
      </c>
      <c r="R10" s="116" t="s">
        <v>190</v>
      </c>
      <c r="S10" s="94">
        <f t="shared" si="6"/>
        <v>174114111</v>
      </c>
      <c r="T10" s="94">
        <f t="shared" si="6"/>
        <v>174114111</v>
      </c>
      <c r="U10" s="99">
        <f t="shared" si="8"/>
        <v>0</v>
      </c>
      <c r="V10" s="95">
        <f t="shared" si="9"/>
        <v>52456587</v>
      </c>
      <c r="W10" s="95" t="s">
        <v>190</v>
      </c>
      <c r="X10" s="94">
        <f t="shared" si="10"/>
        <v>7941384</v>
      </c>
      <c r="Y10" s="94" t="s">
        <v>190</v>
      </c>
      <c r="Z10" s="116" t="s">
        <v>190</v>
      </c>
    </row>
    <row r="11" spans="1:27" s="13" customFormat="1" ht="14.45" customHeight="1" x14ac:dyDescent="0.15">
      <c r="A11" s="238"/>
      <c r="B11" s="89">
        <v>2015</v>
      </c>
      <c r="C11" s="94">
        <f t="shared" si="0"/>
        <v>126268728</v>
      </c>
      <c r="D11" s="94">
        <f t="shared" si="0"/>
        <v>126268728</v>
      </c>
      <c r="E11" s="99">
        <f t="shared" si="7"/>
        <v>0</v>
      </c>
      <c r="F11" s="94">
        <f t="shared" si="1"/>
        <v>0</v>
      </c>
      <c r="G11" s="95" t="s">
        <v>190</v>
      </c>
      <c r="H11" s="94">
        <f t="shared" si="2"/>
        <v>3287029</v>
      </c>
      <c r="I11" s="94" t="s">
        <v>190</v>
      </c>
      <c r="J11" s="116" t="s">
        <v>190</v>
      </c>
      <c r="K11" s="94">
        <f t="shared" si="3"/>
        <v>0</v>
      </c>
      <c r="L11" s="94">
        <f t="shared" si="3"/>
        <v>0</v>
      </c>
      <c r="M11" s="99">
        <f t="shared" si="11"/>
        <v>0</v>
      </c>
      <c r="N11" s="95">
        <f t="shared" si="4"/>
        <v>0</v>
      </c>
      <c r="O11" s="95" t="s">
        <v>190</v>
      </c>
      <c r="P11" s="94">
        <v>0</v>
      </c>
      <c r="Q11" s="94" t="s">
        <v>190</v>
      </c>
      <c r="R11" s="116" t="s">
        <v>190</v>
      </c>
      <c r="S11" s="94">
        <f t="shared" si="6"/>
        <v>126268728</v>
      </c>
      <c r="T11" s="94">
        <f t="shared" si="6"/>
        <v>126268728</v>
      </c>
      <c r="U11" s="99">
        <f t="shared" si="8"/>
        <v>0</v>
      </c>
      <c r="V11" s="95">
        <f t="shared" si="9"/>
        <v>0</v>
      </c>
      <c r="W11" s="95" t="s">
        <v>190</v>
      </c>
      <c r="X11" s="94">
        <f t="shared" si="10"/>
        <v>3287029</v>
      </c>
      <c r="Y11" s="94" t="s">
        <v>190</v>
      </c>
      <c r="Z11" s="116" t="s">
        <v>190</v>
      </c>
    </row>
    <row r="12" spans="1:27" s="13" customFormat="1" ht="14.45" customHeight="1" x14ac:dyDescent="0.15">
      <c r="A12" s="238"/>
      <c r="B12" s="89">
        <v>2014</v>
      </c>
      <c r="C12" s="94">
        <f t="shared" si="0"/>
        <v>24424525</v>
      </c>
      <c r="D12" s="94">
        <f t="shared" si="0"/>
        <v>24424525</v>
      </c>
      <c r="E12" s="99">
        <f t="shared" si="7"/>
        <v>0</v>
      </c>
      <c r="F12" s="94">
        <f t="shared" si="1"/>
        <v>0</v>
      </c>
      <c r="G12" s="95" t="s">
        <v>190</v>
      </c>
      <c r="H12" s="94">
        <f t="shared" si="2"/>
        <v>370560</v>
      </c>
      <c r="I12" s="94" t="s">
        <v>190</v>
      </c>
      <c r="J12" s="116" t="s">
        <v>190</v>
      </c>
      <c r="K12" s="94">
        <f t="shared" si="3"/>
        <v>0</v>
      </c>
      <c r="L12" s="94">
        <f t="shared" si="3"/>
        <v>0</v>
      </c>
      <c r="M12" s="99">
        <f t="shared" si="11"/>
        <v>0</v>
      </c>
      <c r="N12" s="95">
        <f t="shared" si="4"/>
        <v>0</v>
      </c>
      <c r="O12" s="95" t="s">
        <v>190</v>
      </c>
      <c r="P12" s="94">
        <v>0</v>
      </c>
      <c r="Q12" s="94" t="s">
        <v>190</v>
      </c>
      <c r="R12" s="116" t="s">
        <v>190</v>
      </c>
      <c r="S12" s="94">
        <f t="shared" si="6"/>
        <v>24424525</v>
      </c>
      <c r="T12" s="94">
        <f t="shared" si="6"/>
        <v>24424525</v>
      </c>
      <c r="U12" s="99">
        <f t="shared" si="8"/>
        <v>0</v>
      </c>
      <c r="V12" s="95">
        <f t="shared" si="9"/>
        <v>0</v>
      </c>
      <c r="W12" s="95" t="s">
        <v>190</v>
      </c>
      <c r="X12" s="94">
        <f t="shared" si="10"/>
        <v>370560</v>
      </c>
      <c r="Y12" s="94" t="s">
        <v>190</v>
      </c>
      <c r="Z12" s="116" t="s">
        <v>190</v>
      </c>
    </row>
    <row r="13" spans="1:27" s="13" customFormat="1" ht="14.45" customHeight="1" x14ac:dyDescent="0.15">
      <c r="A13" s="238"/>
      <c r="B13" s="89">
        <v>2013</v>
      </c>
      <c r="C13" s="94">
        <f t="shared" si="0"/>
        <v>869061</v>
      </c>
      <c r="D13" s="94">
        <f t="shared" si="0"/>
        <v>869061</v>
      </c>
      <c r="E13" s="99">
        <f t="shared" si="7"/>
        <v>0</v>
      </c>
      <c r="F13" s="94">
        <f t="shared" si="1"/>
        <v>0</v>
      </c>
      <c r="G13" s="95" t="s">
        <v>190</v>
      </c>
      <c r="H13" s="94">
        <f t="shared" si="2"/>
        <v>0</v>
      </c>
      <c r="I13" s="94" t="s">
        <v>190</v>
      </c>
      <c r="J13" s="116" t="s">
        <v>190</v>
      </c>
      <c r="K13" s="94">
        <f t="shared" si="3"/>
        <v>0</v>
      </c>
      <c r="L13" s="94">
        <f t="shared" si="3"/>
        <v>0</v>
      </c>
      <c r="M13" s="99">
        <f t="shared" si="11"/>
        <v>0</v>
      </c>
      <c r="N13" s="95">
        <f t="shared" si="4"/>
        <v>0</v>
      </c>
      <c r="O13" s="95" t="s">
        <v>190</v>
      </c>
      <c r="P13" s="94">
        <v>0</v>
      </c>
      <c r="Q13" s="94" t="s">
        <v>190</v>
      </c>
      <c r="R13" s="116" t="s">
        <v>190</v>
      </c>
      <c r="S13" s="94">
        <f t="shared" si="6"/>
        <v>869061</v>
      </c>
      <c r="T13" s="94">
        <f t="shared" si="6"/>
        <v>869061</v>
      </c>
      <c r="U13" s="99">
        <f t="shared" si="8"/>
        <v>0</v>
      </c>
      <c r="V13" s="95">
        <f t="shared" si="9"/>
        <v>0</v>
      </c>
      <c r="W13" s="95" t="s">
        <v>190</v>
      </c>
      <c r="X13" s="94">
        <f t="shared" si="10"/>
        <v>0</v>
      </c>
      <c r="Y13" s="94" t="s">
        <v>190</v>
      </c>
      <c r="Z13" s="116" t="s">
        <v>190</v>
      </c>
    </row>
    <row r="14" spans="1:27" s="13" customFormat="1" ht="14.45" customHeight="1" x14ac:dyDescent="0.15">
      <c r="A14" s="239"/>
      <c r="B14" s="90" t="s">
        <v>164</v>
      </c>
      <c r="C14" s="92">
        <f>SUM(C5:C13)</f>
        <v>1065257242</v>
      </c>
      <c r="D14" s="92">
        <f>SUM(D5:D13)</f>
        <v>1065257242</v>
      </c>
      <c r="E14" s="92">
        <f>SUM(E5:E13)</f>
        <v>0</v>
      </c>
      <c r="F14" s="91">
        <f>SUM(F5:F13)</f>
        <v>137153029</v>
      </c>
      <c r="G14" s="91" t="s">
        <v>190</v>
      </c>
      <c r="H14" s="92">
        <f>SUM(H5:H13)</f>
        <v>191739577</v>
      </c>
      <c r="I14" s="92" t="s">
        <v>190</v>
      </c>
      <c r="J14" s="117" t="s">
        <v>190</v>
      </c>
      <c r="K14" s="92">
        <f>SUM(K5:K13)</f>
        <v>287185014</v>
      </c>
      <c r="L14" s="92">
        <f>SUM(L5:L13)</f>
        <v>287185014</v>
      </c>
      <c r="M14" s="92">
        <f t="shared" si="11"/>
        <v>0</v>
      </c>
      <c r="N14" s="91">
        <f>SUM(N5:N13)</f>
        <v>168128873</v>
      </c>
      <c r="O14" s="91" t="s">
        <v>190</v>
      </c>
      <c r="P14" s="92">
        <f>SUM(P5:P13)</f>
        <v>6659482</v>
      </c>
      <c r="Q14" s="92" t="s">
        <v>190</v>
      </c>
      <c r="R14" s="117" t="s">
        <v>190</v>
      </c>
      <c r="S14" s="92">
        <f>SUM(S5:S13)</f>
        <v>1352442256</v>
      </c>
      <c r="T14" s="92">
        <f>SUM(T5:T13)</f>
        <v>1352442256</v>
      </c>
      <c r="U14" s="92">
        <f>SUM(U5:U13)</f>
        <v>0</v>
      </c>
      <c r="V14" s="91">
        <f>SUM(V5:V13)</f>
        <v>305281902</v>
      </c>
      <c r="W14" s="91" t="s">
        <v>190</v>
      </c>
      <c r="X14" s="92">
        <f>SUM(X5:X13)</f>
        <v>198399059</v>
      </c>
      <c r="Y14" s="92" t="s">
        <v>190</v>
      </c>
      <c r="Z14" s="117" t="s">
        <v>190</v>
      </c>
    </row>
    <row r="15" spans="1:27" s="13" customFormat="1" ht="14.45" customHeight="1" x14ac:dyDescent="0.15">
      <c r="A15" s="234" t="s">
        <v>165</v>
      </c>
      <c r="B15" s="139">
        <v>2021</v>
      </c>
      <c r="C15" s="94">
        <f>'2021 CER'!$C$3</f>
        <v>0</v>
      </c>
      <c r="D15" s="94">
        <f>'2021 CER'!$B$4</f>
        <v>80088678</v>
      </c>
      <c r="E15" s="99">
        <f>C15-D15</f>
        <v>-80088678</v>
      </c>
      <c r="F15" s="95">
        <v>0</v>
      </c>
      <c r="G15" s="95" t="s">
        <v>190</v>
      </c>
      <c r="H15" s="156">
        <v>29234145</v>
      </c>
      <c r="I15" s="94" t="s">
        <v>190</v>
      </c>
      <c r="J15" s="116" t="s">
        <v>190</v>
      </c>
      <c r="K15" s="94">
        <f>'2021 ERU'!$C$3</f>
        <v>0</v>
      </c>
      <c r="L15" s="94">
        <f>'2021 ERU'!$B$4</f>
        <v>0</v>
      </c>
      <c r="M15" s="94">
        <f>K15-L15</f>
        <v>0</v>
      </c>
      <c r="N15" s="95">
        <v>0</v>
      </c>
      <c r="O15" s="95" t="s">
        <v>190</v>
      </c>
      <c r="P15" s="118">
        <v>0</v>
      </c>
      <c r="Q15" s="94" t="s">
        <v>190</v>
      </c>
      <c r="R15" s="116" t="s">
        <v>190</v>
      </c>
      <c r="S15" s="94">
        <f t="shared" ref="S15" si="12">C15+K15</f>
        <v>0</v>
      </c>
      <c r="T15" s="94">
        <f t="shared" ref="T15" si="13">D15+L15</f>
        <v>80088678</v>
      </c>
      <c r="U15" s="99">
        <f>S15-T15</f>
        <v>-80088678</v>
      </c>
      <c r="V15" s="95">
        <f>F15+N15</f>
        <v>0</v>
      </c>
      <c r="W15" s="95" t="s">
        <v>190</v>
      </c>
      <c r="X15" s="94">
        <f>H15+P15</f>
        <v>29234145</v>
      </c>
      <c r="Y15" s="94" t="s">
        <v>190</v>
      </c>
      <c r="Z15" s="116" t="s">
        <v>190</v>
      </c>
    </row>
    <row r="16" spans="1:27" s="13" customFormat="1" ht="14.45" customHeight="1" x14ac:dyDescent="0.15">
      <c r="A16" s="235"/>
      <c r="B16" s="139">
        <v>2020</v>
      </c>
      <c r="C16" s="94">
        <f>'2020 CER'!$C$3</f>
        <v>0</v>
      </c>
      <c r="D16" s="94">
        <f>'2020 CER'!$B$4</f>
        <v>69156500</v>
      </c>
      <c r="E16" s="99">
        <f>C16-D16</f>
        <v>-69156500</v>
      </c>
      <c r="F16" s="95">
        <v>0</v>
      </c>
      <c r="G16" s="95" t="s">
        <v>190</v>
      </c>
      <c r="H16" s="156">
        <v>13243463</v>
      </c>
      <c r="I16" s="94" t="s">
        <v>190</v>
      </c>
      <c r="J16" s="116" t="s">
        <v>190</v>
      </c>
      <c r="K16" s="94">
        <f>'2020 ERU'!$C$3</f>
        <v>0</v>
      </c>
      <c r="L16" s="94">
        <f>'2020 ERU'!$B$4</f>
        <v>0</v>
      </c>
      <c r="M16" s="94">
        <f>K16-L16</f>
        <v>0</v>
      </c>
      <c r="N16" s="95">
        <v>0</v>
      </c>
      <c r="O16" s="95" t="s">
        <v>190</v>
      </c>
      <c r="P16" s="118">
        <v>0</v>
      </c>
      <c r="Q16" s="94" t="s">
        <v>190</v>
      </c>
      <c r="R16" s="116" t="s">
        <v>190</v>
      </c>
      <c r="S16" s="94">
        <f t="shared" ref="S16:T18" si="14">C16+K16</f>
        <v>0</v>
      </c>
      <c r="T16" s="94">
        <f t="shared" si="14"/>
        <v>69156500</v>
      </c>
      <c r="U16" s="99">
        <f>S16-T16</f>
        <v>-69156500</v>
      </c>
      <c r="V16" s="95">
        <f>F16+N16</f>
        <v>0</v>
      </c>
      <c r="W16" s="95" t="s">
        <v>190</v>
      </c>
      <c r="X16" s="94">
        <f>H16+P16</f>
        <v>13243463</v>
      </c>
      <c r="Y16" s="94" t="s">
        <v>190</v>
      </c>
      <c r="Z16" s="116" t="s">
        <v>190</v>
      </c>
    </row>
    <row r="17" spans="1:27" s="13" customFormat="1" ht="14.45" customHeight="1" x14ac:dyDescent="0.15">
      <c r="A17" s="235"/>
      <c r="B17" s="139">
        <v>2019</v>
      </c>
      <c r="C17" s="94">
        <f>'2019 CER'!$C$3</f>
        <v>0</v>
      </c>
      <c r="D17" s="94">
        <f>'2019 CER'!$B$4</f>
        <v>48052418</v>
      </c>
      <c r="E17" s="99">
        <f>C17-D17</f>
        <v>-48052418</v>
      </c>
      <c r="F17" s="95">
        <v>0</v>
      </c>
      <c r="G17" s="95" t="s">
        <v>190</v>
      </c>
      <c r="H17" s="156">
        <v>5746321</v>
      </c>
      <c r="I17" s="94" t="s">
        <v>190</v>
      </c>
      <c r="J17" s="116" t="s">
        <v>190</v>
      </c>
      <c r="K17" s="94">
        <f>'2019 ERU'!$C$3</f>
        <v>0</v>
      </c>
      <c r="L17" s="94">
        <f>'2019 ERU'!$B$4</f>
        <v>0</v>
      </c>
      <c r="M17" s="94">
        <f>K17-L17</f>
        <v>0</v>
      </c>
      <c r="N17" s="95">
        <v>0</v>
      </c>
      <c r="O17" s="95" t="s">
        <v>190</v>
      </c>
      <c r="P17" s="118">
        <v>0</v>
      </c>
      <c r="Q17" s="94" t="s">
        <v>190</v>
      </c>
      <c r="R17" s="116" t="s">
        <v>190</v>
      </c>
      <c r="S17" s="94">
        <f t="shared" si="14"/>
        <v>0</v>
      </c>
      <c r="T17" s="94">
        <f t="shared" si="14"/>
        <v>48052418</v>
      </c>
      <c r="U17" s="99">
        <f>S17-T17</f>
        <v>-48052418</v>
      </c>
      <c r="V17" s="95">
        <f>F17+N17</f>
        <v>0</v>
      </c>
      <c r="W17" s="95" t="s">
        <v>190</v>
      </c>
      <c r="X17" s="94">
        <f>H17+P17</f>
        <v>5746321</v>
      </c>
      <c r="Y17" s="94" t="s">
        <v>190</v>
      </c>
      <c r="Z17" s="116" t="s">
        <v>190</v>
      </c>
    </row>
    <row r="18" spans="1:27" s="13" customFormat="1" ht="14.45" customHeight="1" x14ac:dyDescent="0.15">
      <c r="A18" s="235"/>
      <c r="B18" s="139">
        <v>2018</v>
      </c>
      <c r="C18" s="94">
        <f>'2018 CER'!$C$3</f>
        <v>0</v>
      </c>
      <c r="D18" s="94">
        <f>'2018 CER'!$B$4</f>
        <v>42999403</v>
      </c>
      <c r="E18" s="99">
        <f t="shared" ref="E18:E23" si="15">C18-D18</f>
        <v>-42999403</v>
      </c>
      <c r="F18" s="95">
        <v>0</v>
      </c>
      <c r="G18" s="95" t="s">
        <v>190</v>
      </c>
      <c r="H18" s="156">
        <v>5942918</v>
      </c>
      <c r="I18" s="94" t="s">
        <v>190</v>
      </c>
      <c r="J18" s="116" t="s">
        <v>190</v>
      </c>
      <c r="K18" s="94">
        <f>'2018 ERU'!$C$3</f>
        <v>0</v>
      </c>
      <c r="L18" s="94">
        <f>'2018 ERU'!$B$4</f>
        <v>0</v>
      </c>
      <c r="M18" s="94">
        <f t="shared" si="11"/>
        <v>0</v>
      </c>
      <c r="N18" s="95">
        <v>0</v>
      </c>
      <c r="O18" s="95" t="s">
        <v>190</v>
      </c>
      <c r="P18" s="118">
        <v>0</v>
      </c>
      <c r="Q18" s="94" t="s">
        <v>190</v>
      </c>
      <c r="R18" s="116" t="s">
        <v>190</v>
      </c>
      <c r="S18" s="94">
        <f t="shared" si="14"/>
        <v>0</v>
      </c>
      <c r="T18" s="94">
        <f t="shared" si="14"/>
        <v>42999403</v>
      </c>
      <c r="U18" s="99">
        <f t="shared" ref="U18:U23" si="16">S18-T18</f>
        <v>-42999403</v>
      </c>
      <c r="V18" s="95">
        <f t="shared" ref="V18:V23" si="17">F18+N18</f>
        <v>0</v>
      </c>
      <c r="W18" s="95" t="s">
        <v>190</v>
      </c>
      <c r="X18" s="94">
        <f t="shared" ref="X18:X23" si="18">H18+P18</f>
        <v>5942918</v>
      </c>
      <c r="Y18" s="94" t="s">
        <v>190</v>
      </c>
      <c r="Z18" s="116" t="s">
        <v>190</v>
      </c>
    </row>
    <row r="19" spans="1:27" s="13" customFormat="1" ht="14.45" customHeight="1" x14ac:dyDescent="0.15">
      <c r="A19" s="235"/>
      <c r="B19" s="93">
        <v>2017</v>
      </c>
      <c r="C19" s="94">
        <f>'2017 CER'!$C$3</f>
        <v>0</v>
      </c>
      <c r="D19" s="94">
        <f>'2017 CER'!$B$4</f>
        <v>39853634</v>
      </c>
      <c r="E19" s="99">
        <f t="shared" si="15"/>
        <v>-39853634</v>
      </c>
      <c r="F19" s="95">
        <v>0</v>
      </c>
      <c r="G19" s="95" t="s">
        <v>190</v>
      </c>
      <c r="H19" s="156">
        <v>4848031</v>
      </c>
      <c r="I19" s="94" t="s">
        <v>190</v>
      </c>
      <c r="J19" s="116" t="s">
        <v>190</v>
      </c>
      <c r="K19" s="94">
        <f>'2017 ERU'!$C$3</f>
        <v>0</v>
      </c>
      <c r="L19" s="94">
        <f>'2017 ERU'!$B$4</f>
        <v>0</v>
      </c>
      <c r="M19" s="94">
        <f t="shared" si="11"/>
        <v>0</v>
      </c>
      <c r="N19" s="95">
        <v>0</v>
      </c>
      <c r="O19" s="95" t="s">
        <v>190</v>
      </c>
      <c r="P19" s="118">
        <v>0</v>
      </c>
      <c r="Q19" s="94" t="s">
        <v>190</v>
      </c>
      <c r="R19" s="116" t="s">
        <v>190</v>
      </c>
      <c r="S19" s="94">
        <f t="shared" ref="S19:T23" si="19">C19+K19</f>
        <v>0</v>
      </c>
      <c r="T19" s="94">
        <f t="shared" si="19"/>
        <v>39853634</v>
      </c>
      <c r="U19" s="99">
        <f t="shared" si="16"/>
        <v>-39853634</v>
      </c>
      <c r="V19" s="95">
        <f t="shared" si="17"/>
        <v>0</v>
      </c>
      <c r="W19" s="95" t="s">
        <v>190</v>
      </c>
      <c r="X19" s="94">
        <f t="shared" si="18"/>
        <v>4848031</v>
      </c>
      <c r="Y19" s="94" t="s">
        <v>190</v>
      </c>
      <c r="Z19" s="116" t="s">
        <v>190</v>
      </c>
    </row>
    <row r="20" spans="1:27" s="13" customFormat="1" ht="14.45" customHeight="1" x14ac:dyDescent="0.15">
      <c r="A20" s="235"/>
      <c r="B20" s="93">
        <v>2016</v>
      </c>
      <c r="C20" s="94">
        <f>'2016 CER'!C3</f>
        <v>0</v>
      </c>
      <c r="D20" s="94">
        <f>'2016 CER'!B4</f>
        <v>56789783</v>
      </c>
      <c r="E20" s="99">
        <f t="shared" si="15"/>
        <v>-56789783</v>
      </c>
      <c r="F20" s="95">
        <v>0</v>
      </c>
      <c r="G20" s="95" t="s">
        <v>190</v>
      </c>
      <c r="H20" s="156">
        <v>5212027</v>
      </c>
      <c r="I20" s="94" t="s">
        <v>190</v>
      </c>
      <c r="J20" s="116" t="s">
        <v>190</v>
      </c>
      <c r="K20" s="94">
        <f>'2016 ERU'!C3</f>
        <v>0</v>
      </c>
      <c r="L20" s="94">
        <f>'2016 ERU'!B4</f>
        <v>0</v>
      </c>
      <c r="M20" s="94">
        <f t="shared" si="11"/>
        <v>0</v>
      </c>
      <c r="N20" s="95">
        <v>0</v>
      </c>
      <c r="O20" s="95" t="s">
        <v>190</v>
      </c>
      <c r="P20" s="118">
        <v>0</v>
      </c>
      <c r="Q20" s="94" t="s">
        <v>190</v>
      </c>
      <c r="R20" s="116" t="s">
        <v>190</v>
      </c>
      <c r="S20" s="94">
        <f t="shared" si="19"/>
        <v>0</v>
      </c>
      <c r="T20" s="94">
        <f t="shared" si="19"/>
        <v>56789783</v>
      </c>
      <c r="U20" s="99">
        <f t="shared" si="16"/>
        <v>-56789783</v>
      </c>
      <c r="V20" s="95">
        <f t="shared" si="17"/>
        <v>0</v>
      </c>
      <c r="W20" s="95" t="s">
        <v>190</v>
      </c>
      <c r="X20" s="94">
        <f t="shared" si="18"/>
        <v>5212027</v>
      </c>
      <c r="Y20" s="94" t="s">
        <v>190</v>
      </c>
      <c r="Z20" s="116" t="s">
        <v>190</v>
      </c>
    </row>
    <row r="21" spans="1:27" s="13" customFormat="1" ht="14.45" customHeight="1" x14ac:dyDescent="0.15">
      <c r="A21" s="235"/>
      <c r="B21" s="96">
        <v>2015</v>
      </c>
      <c r="C21" s="99">
        <f>'2015 CER'!C3</f>
        <v>0</v>
      </c>
      <c r="D21" s="99">
        <f>'2015 CER'!B4</f>
        <v>55393492</v>
      </c>
      <c r="E21" s="99">
        <f t="shared" si="15"/>
        <v>-55393492</v>
      </c>
      <c r="F21" s="95">
        <v>0</v>
      </c>
      <c r="G21" s="95" t="s">
        <v>190</v>
      </c>
      <c r="H21" s="156">
        <v>1874757</v>
      </c>
      <c r="I21" s="94" t="s">
        <v>190</v>
      </c>
      <c r="J21" s="116" t="s">
        <v>190</v>
      </c>
      <c r="K21" s="99">
        <v>0</v>
      </c>
      <c r="L21" s="99">
        <v>0</v>
      </c>
      <c r="M21" s="94">
        <f t="shared" si="11"/>
        <v>0</v>
      </c>
      <c r="N21" s="95">
        <v>0</v>
      </c>
      <c r="O21" s="95" t="s">
        <v>190</v>
      </c>
      <c r="P21" s="118">
        <v>0</v>
      </c>
      <c r="Q21" s="94" t="s">
        <v>190</v>
      </c>
      <c r="R21" s="116" t="s">
        <v>190</v>
      </c>
      <c r="S21" s="99">
        <f t="shared" si="19"/>
        <v>0</v>
      </c>
      <c r="T21" s="99">
        <f t="shared" si="19"/>
        <v>55393492</v>
      </c>
      <c r="U21" s="99">
        <f t="shared" si="16"/>
        <v>-55393492</v>
      </c>
      <c r="V21" s="95">
        <f t="shared" si="17"/>
        <v>0</v>
      </c>
      <c r="W21" s="95" t="s">
        <v>190</v>
      </c>
      <c r="X21" s="94">
        <f t="shared" si="18"/>
        <v>1874757</v>
      </c>
      <c r="Y21" s="94" t="s">
        <v>190</v>
      </c>
      <c r="Z21" s="116" t="s">
        <v>190</v>
      </c>
    </row>
    <row r="22" spans="1:27" s="13" customFormat="1" ht="14.45" customHeight="1" x14ac:dyDescent="0.15">
      <c r="A22" s="235"/>
      <c r="B22" s="96">
        <v>2014</v>
      </c>
      <c r="C22" s="99">
        <f>'2014 CER'!C3</f>
        <v>0</v>
      </c>
      <c r="D22" s="99">
        <f>'2014 CER'!B4</f>
        <v>14643863</v>
      </c>
      <c r="E22" s="99">
        <f t="shared" si="15"/>
        <v>-14643863</v>
      </c>
      <c r="F22" s="95">
        <v>0</v>
      </c>
      <c r="G22" s="95" t="s">
        <v>190</v>
      </c>
      <c r="H22" s="156">
        <v>333503</v>
      </c>
      <c r="I22" s="94" t="s">
        <v>190</v>
      </c>
      <c r="J22" s="116" t="s">
        <v>190</v>
      </c>
      <c r="K22" s="99">
        <v>0</v>
      </c>
      <c r="L22" s="99">
        <v>0</v>
      </c>
      <c r="M22" s="94">
        <f t="shared" si="11"/>
        <v>0</v>
      </c>
      <c r="N22" s="95">
        <v>0</v>
      </c>
      <c r="O22" s="95" t="s">
        <v>190</v>
      </c>
      <c r="P22" s="118">
        <v>0</v>
      </c>
      <c r="Q22" s="94" t="s">
        <v>190</v>
      </c>
      <c r="R22" s="116" t="s">
        <v>190</v>
      </c>
      <c r="S22" s="99">
        <f t="shared" si="19"/>
        <v>0</v>
      </c>
      <c r="T22" s="99">
        <f t="shared" si="19"/>
        <v>14643863</v>
      </c>
      <c r="U22" s="99">
        <f t="shared" si="16"/>
        <v>-14643863</v>
      </c>
      <c r="V22" s="95">
        <f t="shared" si="17"/>
        <v>0</v>
      </c>
      <c r="W22" s="95" t="s">
        <v>190</v>
      </c>
      <c r="X22" s="94">
        <f t="shared" si="18"/>
        <v>333503</v>
      </c>
      <c r="Y22" s="94" t="s">
        <v>190</v>
      </c>
      <c r="Z22" s="116" t="s">
        <v>190</v>
      </c>
    </row>
    <row r="23" spans="1:27" s="13" customFormat="1" ht="14.45" customHeight="1" x14ac:dyDescent="0.15">
      <c r="A23" s="235"/>
      <c r="B23" s="96">
        <v>2013</v>
      </c>
      <c r="C23" s="99">
        <f>'2013 CER'!C3</f>
        <v>0</v>
      </c>
      <c r="D23" s="99">
        <f>'2013 CER'!B4</f>
        <v>476879</v>
      </c>
      <c r="E23" s="99">
        <f t="shared" si="15"/>
        <v>-476879</v>
      </c>
      <c r="F23" s="95">
        <v>0</v>
      </c>
      <c r="G23" s="95" t="s">
        <v>190</v>
      </c>
      <c r="H23" s="156">
        <v>0</v>
      </c>
      <c r="I23" s="94" t="s">
        <v>190</v>
      </c>
      <c r="J23" s="116" t="s">
        <v>190</v>
      </c>
      <c r="K23" s="99">
        <v>0</v>
      </c>
      <c r="L23" s="99">
        <v>0</v>
      </c>
      <c r="M23" s="94">
        <f t="shared" si="11"/>
        <v>0</v>
      </c>
      <c r="N23" s="95">
        <v>0</v>
      </c>
      <c r="O23" s="95" t="s">
        <v>190</v>
      </c>
      <c r="P23" s="118">
        <v>0</v>
      </c>
      <c r="Q23" s="94" t="s">
        <v>190</v>
      </c>
      <c r="R23" s="116" t="s">
        <v>190</v>
      </c>
      <c r="S23" s="99">
        <f t="shared" si="19"/>
        <v>0</v>
      </c>
      <c r="T23" s="99">
        <f t="shared" si="19"/>
        <v>476879</v>
      </c>
      <c r="U23" s="99">
        <f t="shared" si="16"/>
        <v>-476879</v>
      </c>
      <c r="V23" s="95">
        <f t="shared" si="17"/>
        <v>0</v>
      </c>
      <c r="W23" s="95" t="s">
        <v>190</v>
      </c>
      <c r="X23" s="94">
        <f t="shared" si="18"/>
        <v>0</v>
      </c>
      <c r="Y23" s="94" t="s">
        <v>190</v>
      </c>
      <c r="Z23" s="116" t="s">
        <v>190</v>
      </c>
    </row>
    <row r="24" spans="1:27" s="13" customFormat="1" ht="14.45" customHeight="1" x14ac:dyDescent="0.15">
      <c r="A24" s="236"/>
      <c r="B24" s="97" t="s">
        <v>164</v>
      </c>
      <c r="C24" s="92">
        <f>SUM(C15:C23)</f>
        <v>0</v>
      </c>
      <c r="D24" s="92">
        <f>SUM(D15:D23)</f>
        <v>407454650</v>
      </c>
      <c r="E24" s="92">
        <f>SUM(E15:E23)</f>
        <v>-407454650</v>
      </c>
      <c r="F24" s="91">
        <f>SUM(F15:F23)</f>
        <v>0</v>
      </c>
      <c r="G24" s="91" t="s">
        <v>190</v>
      </c>
      <c r="H24" s="157">
        <f>SUM(H15:H23)</f>
        <v>66435165</v>
      </c>
      <c r="I24" s="92" t="s">
        <v>190</v>
      </c>
      <c r="J24" s="117" t="s">
        <v>190</v>
      </c>
      <c r="K24" s="92">
        <f>SUM(K15:K23)</f>
        <v>0</v>
      </c>
      <c r="L24" s="92">
        <f>SUM(L15:L23)</f>
        <v>0</v>
      </c>
      <c r="M24" s="92">
        <f t="shared" si="11"/>
        <v>0</v>
      </c>
      <c r="N24" s="91">
        <f>SUM(N15:N23)</f>
        <v>0</v>
      </c>
      <c r="O24" s="91" t="s">
        <v>190</v>
      </c>
      <c r="P24" s="92">
        <f>SUM(P15:P23)</f>
        <v>0</v>
      </c>
      <c r="Q24" s="92" t="s">
        <v>190</v>
      </c>
      <c r="R24" s="117" t="s">
        <v>190</v>
      </c>
      <c r="S24" s="92">
        <f>SUM(S15:S23)</f>
        <v>0</v>
      </c>
      <c r="T24" s="92">
        <f>SUM(T15:T23)</f>
        <v>407454650</v>
      </c>
      <c r="U24" s="92">
        <f>SUM(U15:U23)</f>
        <v>-407454650</v>
      </c>
      <c r="V24" s="91">
        <f>SUM(V15:V23)</f>
        <v>0</v>
      </c>
      <c r="W24" s="91" t="s">
        <v>190</v>
      </c>
      <c r="X24" s="92">
        <f>SUM(X15:X23)</f>
        <v>66435165</v>
      </c>
      <c r="Y24" s="92" t="s">
        <v>190</v>
      </c>
      <c r="Z24" s="117" t="s">
        <v>190</v>
      </c>
    </row>
    <row r="25" spans="1:27" s="13" customFormat="1" ht="14.45" customHeight="1" x14ac:dyDescent="0.15">
      <c r="A25" s="234" t="s">
        <v>126</v>
      </c>
      <c r="B25" s="93">
        <v>2021</v>
      </c>
      <c r="C25" s="94">
        <f>'2021 CER'!$D$3</f>
        <v>13286215</v>
      </c>
      <c r="D25" s="94">
        <f>'2021 CER'!$B$5</f>
        <v>13694943</v>
      </c>
      <c r="E25" s="99">
        <f>C25-D25</f>
        <v>-408728</v>
      </c>
      <c r="F25" s="95">
        <v>0</v>
      </c>
      <c r="G25" s="95" t="s">
        <v>190</v>
      </c>
      <c r="H25" s="94">
        <f>Account_CP2!$BL$6-Account_CP2!$BE$6</f>
        <v>2864549</v>
      </c>
      <c r="I25" s="94" t="s">
        <v>190</v>
      </c>
      <c r="J25" s="116" t="s">
        <v>190</v>
      </c>
      <c r="K25" s="94">
        <f>'2021 ERU'!$D$3</f>
        <v>0</v>
      </c>
      <c r="L25" s="94">
        <f>'2021 ERU'!$B$5</f>
        <v>0</v>
      </c>
      <c r="M25" s="94">
        <f>K25-L25</f>
        <v>0</v>
      </c>
      <c r="N25" s="95">
        <v>0</v>
      </c>
      <c r="O25" s="95" t="s">
        <v>190</v>
      </c>
      <c r="P25" s="94">
        <f>Account_CP2!$DB$6-Account_CP2!$CU$6</f>
        <v>0</v>
      </c>
      <c r="Q25" s="94" t="s">
        <v>190</v>
      </c>
      <c r="R25" s="116" t="s">
        <v>190</v>
      </c>
      <c r="S25" s="94">
        <f t="shared" ref="S25" si="20">C25+K25</f>
        <v>13286215</v>
      </c>
      <c r="T25" s="94">
        <f t="shared" ref="T25" si="21">D25+L25</f>
        <v>13694943</v>
      </c>
      <c r="U25" s="99">
        <f>S25-T25</f>
        <v>-408728</v>
      </c>
      <c r="V25" s="179">
        <f>F25+N25</f>
        <v>0</v>
      </c>
      <c r="W25" s="95" t="s">
        <v>190</v>
      </c>
      <c r="X25" s="94">
        <f>H25+P25</f>
        <v>2864549</v>
      </c>
      <c r="Y25" s="94" t="s">
        <v>190</v>
      </c>
      <c r="Z25" s="116" t="s">
        <v>190</v>
      </c>
      <c r="AA25" s="98"/>
    </row>
    <row r="26" spans="1:27" s="13" customFormat="1" ht="14.45" customHeight="1" x14ac:dyDescent="0.15">
      <c r="A26" s="235"/>
      <c r="B26" s="93">
        <v>2020</v>
      </c>
      <c r="C26" s="94">
        <f>'2020 CER'!$D$3</f>
        <v>50971895</v>
      </c>
      <c r="D26" s="94">
        <f>'2020 CER'!$B$5</f>
        <v>20195798</v>
      </c>
      <c r="E26" s="99">
        <f>C26-D26</f>
        <v>30776097</v>
      </c>
      <c r="F26" s="95">
        <v>0</v>
      </c>
      <c r="G26" s="95" t="s">
        <v>190</v>
      </c>
      <c r="H26" s="94">
        <f>Account_CP2!$BE$6-Account_CP2!$AX$6</f>
        <v>5409430</v>
      </c>
      <c r="I26" s="94" t="s">
        <v>190</v>
      </c>
      <c r="J26" s="116" t="s">
        <v>190</v>
      </c>
      <c r="K26" s="94">
        <f>'2020 ERU'!$D$3</f>
        <v>0</v>
      </c>
      <c r="L26" s="94">
        <f>'2020 ERU'!$B$5</f>
        <v>0</v>
      </c>
      <c r="M26" s="94">
        <f>K26-L26</f>
        <v>0</v>
      </c>
      <c r="N26" s="95">
        <v>0</v>
      </c>
      <c r="O26" s="95" t="s">
        <v>190</v>
      </c>
      <c r="P26" s="94">
        <f>Account_CP2!$CU$6-Account_CP2!$CU$6</f>
        <v>0</v>
      </c>
      <c r="Q26" s="94" t="s">
        <v>190</v>
      </c>
      <c r="R26" s="116" t="s">
        <v>190</v>
      </c>
      <c r="S26" s="94">
        <f t="shared" ref="S26:T28" si="22">C26+K26</f>
        <v>50971895</v>
      </c>
      <c r="T26" s="94">
        <f t="shared" si="22"/>
        <v>20195798</v>
      </c>
      <c r="U26" s="99">
        <f>S26-T26</f>
        <v>30776097</v>
      </c>
      <c r="V26" s="162">
        <f>F26+N26</f>
        <v>0</v>
      </c>
      <c r="W26" s="95" t="s">
        <v>190</v>
      </c>
      <c r="X26" s="94">
        <f>H26+P26</f>
        <v>5409430</v>
      </c>
      <c r="Y26" s="94" t="s">
        <v>190</v>
      </c>
      <c r="Z26" s="116" t="s">
        <v>190</v>
      </c>
      <c r="AA26" s="98"/>
    </row>
    <row r="27" spans="1:27" s="13" customFormat="1" ht="14.45" customHeight="1" x14ac:dyDescent="0.15">
      <c r="A27" s="235"/>
      <c r="B27" s="93">
        <v>2019</v>
      </c>
      <c r="C27" s="94">
        <f>'2019 CER'!$D$3</f>
        <v>24973587</v>
      </c>
      <c r="D27" s="94">
        <f>'2019 CER'!$B$5</f>
        <v>7043002</v>
      </c>
      <c r="E27" s="99">
        <f>C27-D27</f>
        <v>17930585</v>
      </c>
      <c r="F27" s="95">
        <v>0</v>
      </c>
      <c r="G27" s="95" t="s">
        <v>190</v>
      </c>
      <c r="H27" s="94">
        <f>Account_CP2!$AX$6-Account_CP2!$AQ$6</f>
        <v>4520677</v>
      </c>
      <c r="I27" s="94" t="s">
        <v>190</v>
      </c>
      <c r="J27" s="116" t="s">
        <v>190</v>
      </c>
      <c r="K27" s="94">
        <f>'2019 ERU'!$D$3</f>
        <v>0</v>
      </c>
      <c r="L27" s="94">
        <f>'2019 ERU'!$B$5</f>
        <v>0</v>
      </c>
      <c r="M27" s="94">
        <f>K27-L27</f>
        <v>0</v>
      </c>
      <c r="N27" s="95">
        <v>0</v>
      </c>
      <c r="O27" s="95" t="s">
        <v>190</v>
      </c>
      <c r="P27" s="94">
        <f>Account_CP2!$CN$6-Account_CP2!$CG$6</f>
        <v>0</v>
      </c>
      <c r="Q27" s="94" t="s">
        <v>190</v>
      </c>
      <c r="R27" s="116" t="s">
        <v>190</v>
      </c>
      <c r="S27" s="94">
        <f t="shared" si="22"/>
        <v>24973587</v>
      </c>
      <c r="T27" s="94">
        <f t="shared" si="22"/>
        <v>7043002</v>
      </c>
      <c r="U27" s="99">
        <f>S27-T27</f>
        <v>17930585</v>
      </c>
      <c r="V27" s="95">
        <f>F27+N27</f>
        <v>0</v>
      </c>
      <c r="W27" s="95" t="s">
        <v>190</v>
      </c>
      <c r="X27" s="94">
        <f>H27+P27</f>
        <v>4520677</v>
      </c>
      <c r="Y27" s="94" t="s">
        <v>190</v>
      </c>
      <c r="Z27" s="116" t="s">
        <v>190</v>
      </c>
      <c r="AA27" s="98"/>
    </row>
    <row r="28" spans="1:27" s="13" customFormat="1" ht="14.45" customHeight="1" x14ac:dyDescent="0.15">
      <c r="A28" s="235"/>
      <c r="B28" s="93">
        <v>2018</v>
      </c>
      <c r="C28" s="94">
        <f>'2018 CER'!$D$3</f>
        <v>30340809</v>
      </c>
      <c r="D28" s="94">
        <f>'2018 CER'!$B$5</f>
        <v>7524678</v>
      </c>
      <c r="E28" s="99">
        <f t="shared" ref="E28:E33" si="23">C28-D28</f>
        <v>22816131</v>
      </c>
      <c r="F28" s="95">
        <v>0</v>
      </c>
      <c r="G28" s="95" t="s">
        <v>190</v>
      </c>
      <c r="H28" s="94">
        <f>Account_CP2!$AQ$6-Account_CP2!$AJ$6</f>
        <v>4115756</v>
      </c>
      <c r="I28" s="94" t="s">
        <v>190</v>
      </c>
      <c r="J28" s="116" t="s">
        <v>190</v>
      </c>
      <c r="K28" s="94">
        <f>'2018 ERU'!$D$3</f>
        <v>0</v>
      </c>
      <c r="L28" s="94">
        <f>'2018 ERU'!$B$5</f>
        <v>0</v>
      </c>
      <c r="M28" s="94">
        <f t="shared" si="11"/>
        <v>0</v>
      </c>
      <c r="N28" s="95">
        <v>0</v>
      </c>
      <c r="O28" s="95" t="s">
        <v>190</v>
      </c>
      <c r="P28" s="94">
        <f>Account_CP2!$CG$6-Account_CP2!$BZ$6</f>
        <v>0</v>
      </c>
      <c r="Q28" s="94" t="s">
        <v>190</v>
      </c>
      <c r="R28" s="116" t="s">
        <v>190</v>
      </c>
      <c r="S28" s="94">
        <f t="shared" si="22"/>
        <v>30340809</v>
      </c>
      <c r="T28" s="94">
        <f t="shared" si="22"/>
        <v>7524678</v>
      </c>
      <c r="U28" s="99">
        <f t="shared" ref="U28:U33" si="24">S28-T28</f>
        <v>22816131</v>
      </c>
      <c r="V28" s="95">
        <f t="shared" ref="V28:V33" si="25">F28+N28</f>
        <v>0</v>
      </c>
      <c r="W28" s="95" t="s">
        <v>190</v>
      </c>
      <c r="X28" s="94">
        <f t="shared" ref="X28:X33" si="26">H28+P28</f>
        <v>4115756</v>
      </c>
      <c r="Y28" s="94" t="s">
        <v>190</v>
      </c>
      <c r="Z28" s="116" t="s">
        <v>190</v>
      </c>
      <c r="AA28" s="98"/>
    </row>
    <row r="29" spans="1:27" s="13" customFormat="1" ht="14.45" customHeight="1" x14ac:dyDescent="0.15">
      <c r="A29" s="235"/>
      <c r="B29" s="93">
        <v>2017</v>
      </c>
      <c r="C29" s="94">
        <f>'2017 CER'!$D$3</f>
        <v>37653943</v>
      </c>
      <c r="D29" s="94">
        <f>'2017 CER'!$B$5</f>
        <v>15086877</v>
      </c>
      <c r="E29" s="99">
        <f t="shared" si="23"/>
        <v>22567066</v>
      </c>
      <c r="F29" s="95">
        <v>0</v>
      </c>
      <c r="G29" s="95" t="s">
        <v>190</v>
      </c>
      <c r="H29" s="94">
        <f>Account_CP2!$AJ$6-Account_CP2!$AC$6</f>
        <v>3433767</v>
      </c>
      <c r="I29" s="94" t="s">
        <v>190</v>
      </c>
      <c r="J29" s="116" t="s">
        <v>190</v>
      </c>
      <c r="K29" s="94">
        <f>'2017 ERU'!$D$3</f>
        <v>0</v>
      </c>
      <c r="L29" s="94">
        <f>'2017 ERU'!$B$5</f>
        <v>0</v>
      </c>
      <c r="M29" s="94">
        <f t="shared" si="11"/>
        <v>0</v>
      </c>
      <c r="N29" s="95">
        <v>0</v>
      </c>
      <c r="O29" s="95" t="s">
        <v>190</v>
      </c>
      <c r="P29" s="94">
        <f>Account_CP2!$BZ$6-Account_CP2!$BS$6</f>
        <v>0</v>
      </c>
      <c r="Q29" s="94" t="s">
        <v>190</v>
      </c>
      <c r="R29" s="116" t="s">
        <v>190</v>
      </c>
      <c r="S29" s="94">
        <f t="shared" ref="S29:T33" si="27">C29+K29</f>
        <v>37653943</v>
      </c>
      <c r="T29" s="94">
        <f t="shared" si="27"/>
        <v>15086877</v>
      </c>
      <c r="U29" s="99">
        <f t="shared" si="24"/>
        <v>22567066</v>
      </c>
      <c r="V29" s="95">
        <f t="shared" si="25"/>
        <v>0</v>
      </c>
      <c r="W29" s="95" t="s">
        <v>190</v>
      </c>
      <c r="X29" s="94">
        <f t="shared" si="26"/>
        <v>3433767</v>
      </c>
      <c r="Y29" s="94" t="s">
        <v>190</v>
      </c>
      <c r="Z29" s="116" t="s">
        <v>190</v>
      </c>
      <c r="AA29" s="98"/>
    </row>
    <row r="30" spans="1:27" s="13" customFormat="1" ht="14.45" customHeight="1" x14ac:dyDescent="0.15">
      <c r="A30" s="235"/>
      <c r="B30" s="96">
        <v>2016</v>
      </c>
      <c r="C30" s="94">
        <f>'2016 CER'!D3</f>
        <v>42037769</v>
      </c>
      <c r="D30" s="94">
        <f>'2016 CER'!B5</f>
        <v>16324367</v>
      </c>
      <c r="E30" s="99">
        <f t="shared" si="23"/>
        <v>25713402</v>
      </c>
      <c r="F30" s="95">
        <v>0</v>
      </c>
      <c r="G30" s="95" t="s">
        <v>190</v>
      </c>
      <c r="H30" s="94">
        <f>Account_CP2!$AC$6-Account_CP2!$V$6</f>
        <v>877355</v>
      </c>
      <c r="I30" s="94" t="s">
        <v>190</v>
      </c>
      <c r="J30" s="116" t="s">
        <v>190</v>
      </c>
      <c r="K30" s="94">
        <f>'2016 ERU'!D3</f>
        <v>0</v>
      </c>
      <c r="L30" s="94">
        <f>'2016 ERU'!B5</f>
        <v>0</v>
      </c>
      <c r="M30" s="94">
        <f t="shared" si="11"/>
        <v>0</v>
      </c>
      <c r="N30" s="95">
        <v>0</v>
      </c>
      <c r="O30" s="95" t="s">
        <v>190</v>
      </c>
      <c r="P30" s="94">
        <f>Account_CP2!$BS$6</f>
        <v>0</v>
      </c>
      <c r="Q30" s="94" t="s">
        <v>190</v>
      </c>
      <c r="R30" s="116" t="s">
        <v>190</v>
      </c>
      <c r="S30" s="94">
        <f t="shared" si="27"/>
        <v>42037769</v>
      </c>
      <c r="T30" s="94">
        <f t="shared" si="27"/>
        <v>16324367</v>
      </c>
      <c r="U30" s="99">
        <f t="shared" si="24"/>
        <v>25713402</v>
      </c>
      <c r="V30" s="95">
        <f t="shared" si="25"/>
        <v>0</v>
      </c>
      <c r="W30" s="95" t="s">
        <v>190</v>
      </c>
      <c r="X30" s="94">
        <f t="shared" si="26"/>
        <v>877355</v>
      </c>
      <c r="Y30" s="94" t="s">
        <v>190</v>
      </c>
      <c r="Z30" s="116" t="s">
        <v>190</v>
      </c>
      <c r="AA30" s="98"/>
    </row>
    <row r="31" spans="1:27" s="13" customFormat="1" ht="14.45" customHeight="1" x14ac:dyDescent="0.15">
      <c r="A31" s="235"/>
      <c r="B31" s="96">
        <v>2015</v>
      </c>
      <c r="C31" s="99">
        <f>'2015 CER'!D3</f>
        <v>46324674</v>
      </c>
      <c r="D31" s="99">
        <f>'2015 CER'!B5</f>
        <v>12114428</v>
      </c>
      <c r="E31" s="99">
        <f t="shared" si="23"/>
        <v>34210246</v>
      </c>
      <c r="F31" s="95">
        <v>0</v>
      </c>
      <c r="G31" s="95" t="s">
        <v>190</v>
      </c>
      <c r="H31" s="94">
        <f>Account_CP2!$V$6-Account_CP2!$O$6</f>
        <v>487961</v>
      </c>
      <c r="I31" s="94" t="s">
        <v>190</v>
      </c>
      <c r="J31" s="116" t="s">
        <v>190</v>
      </c>
      <c r="K31" s="99">
        <v>0</v>
      </c>
      <c r="L31" s="99">
        <v>0</v>
      </c>
      <c r="M31" s="94">
        <f t="shared" si="11"/>
        <v>0</v>
      </c>
      <c r="N31" s="95">
        <v>0</v>
      </c>
      <c r="O31" s="95" t="s">
        <v>190</v>
      </c>
      <c r="P31" s="99">
        <v>0</v>
      </c>
      <c r="Q31" s="94" t="s">
        <v>190</v>
      </c>
      <c r="R31" s="116" t="s">
        <v>190</v>
      </c>
      <c r="S31" s="99">
        <f t="shared" si="27"/>
        <v>46324674</v>
      </c>
      <c r="T31" s="99">
        <f t="shared" si="27"/>
        <v>12114428</v>
      </c>
      <c r="U31" s="99">
        <f t="shared" si="24"/>
        <v>34210246</v>
      </c>
      <c r="V31" s="95">
        <f t="shared" si="25"/>
        <v>0</v>
      </c>
      <c r="W31" s="95" t="s">
        <v>190</v>
      </c>
      <c r="X31" s="94">
        <f t="shared" si="26"/>
        <v>487961</v>
      </c>
      <c r="Y31" s="94" t="s">
        <v>190</v>
      </c>
      <c r="Z31" s="116" t="s">
        <v>190</v>
      </c>
      <c r="AA31" s="98"/>
    </row>
    <row r="32" spans="1:27" s="13" customFormat="1" ht="14.45" customHeight="1" x14ac:dyDescent="0.15">
      <c r="A32" s="235"/>
      <c r="B32" s="96">
        <v>2014</v>
      </c>
      <c r="C32" s="99">
        <f>'2014 CER'!D3</f>
        <v>5485392</v>
      </c>
      <c r="D32" s="99">
        <f>'2014 CER'!B5</f>
        <v>1532541</v>
      </c>
      <c r="E32" s="99">
        <f t="shared" si="23"/>
        <v>3952851</v>
      </c>
      <c r="F32" s="95">
        <v>0</v>
      </c>
      <c r="G32" s="95" t="s">
        <v>190</v>
      </c>
      <c r="H32" s="94">
        <f>Account_CP2!$O$6-Account_CP2!$H$6</f>
        <v>1892</v>
      </c>
      <c r="I32" s="94" t="s">
        <v>190</v>
      </c>
      <c r="J32" s="116" t="s">
        <v>190</v>
      </c>
      <c r="K32" s="99">
        <v>0</v>
      </c>
      <c r="L32" s="99">
        <v>0</v>
      </c>
      <c r="M32" s="94">
        <f t="shared" si="11"/>
        <v>0</v>
      </c>
      <c r="N32" s="95">
        <v>0</v>
      </c>
      <c r="O32" s="95" t="s">
        <v>190</v>
      </c>
      <c r="P32" s="99">
        <v>0</v>
      </c>
      <c r="Q32" s="94" t="s">
        <v>190</v>
      </c>
      <c r="R32" s="116" t="s">
        <v>190</v>
      </c>
      <c r="S32" s="99">
        <f t="shared" si="27"/>
        <v>5485392</v>
      </c>
      <c r="T32" s="99">
        <f t="shared" si="27"/>
        <v>1532541</v>
      </c>
      <c r="U32" s="99">
        <f t="shared" si="24"/>
        <v>3952851</v>
      </c>
      <c r="V32" s="95">
        <f t="shared" si="25"/>
        <v>0</v>
      </c>
      <c r="W32" s="95" t="s">
        <v>190</v>
      </c>
      <c r="X32" s="94">
        <f t="shared" si="26"/>
        <v>1892</v>
      </c>
      <c r="Y32" s="94" t="s">
        <v>190</v>
      </c>
      <c r="Z32" s="116" t="s">
        <v>190</v>
      </c>
      <c r="AA32" s="98"/>
    </row>
    <row r="33" spans="1:27" s="13" customFormat="1" ht="14.45" customHeight="1" x14ac:dyDescent="0.15">
      <c r="A33" s="235"/>
      <c r="B33" s="96">
        <v>2013</v>
      </c>
      <c r="C33" s="99">
        <f>'2013 CER'!D3</f>
        <v>201785</v>
      </c>
      <c r="D33" s="99">
        <f>'2013 CER'!B5</f>
        <v>0</v>
      </c>
      <c r="E33" s="99">
        <f t="shared" si="23"/>
        <v>201785</v>
      </c>
      <c r="F33" s="95">
        <v>0</v>
      </c>
      <c r="G33" s="95" t="s">
        <v>190</v>
      </c>
      <c r="H33" s="94">
        <f>Account_CP2!H6</f>
        <v>0</v>
      </c>
      <c r="I33" s="94" t="s">
        <v>190</v>
      </c>
      <c r="J33" s="116" t="s">
        <v>190</v>
      </c>
      <c r="K33" s="99">
        <v>0</v>
      </c>
      <c r="L33" s="99">
        <v>0</v>
      </c>
      <c r="M33" s="94">
        <f t="shared" si="11"/>
        <v>0</v>
      </c>
      <c r="N33" s="95">
        <v>0</v>
      </c>
      <c r="O33" s="95" t="s">
        <v>190</v>
      </c>
      <c r="P33" s="99">
        <v>0</v>
      </c>
      <c r="Q33" s="94" t="s">
        <v>190</v>
      </c>
      <c r="R33" s="116" t="s">
        <v>190</v>
      </c>
      <c r="S33" s="99">
        <f t="shared" si="27"/>
        <v>201785</v>
      </c>
      <c r="T33" s="99">
        <f t="shared" si="27"/>
        <v>0</v>
      </c>
      <c r="U33" s="99">
        <f t="shared" si="24"/>
        <v>201785</v>
      </c>
      <c r="V33" s="95">
        <f t="shared" si="25"/>
        <v>0</v>
      </c>
      <c r="W33" s="95" t="s">
        <v>190</v>
      </c>
      <c r="X33" s="94">
        <f t="shared" si="26"/>
        <v>0</v>
      </c>
      <c r="Y33" s="94" t="s">
        <v>190</v>
      </c>
      <c r="Z33" s="116" t="s">
        <v>190</v>
      </c>
      <c r="AA33" s="98"/>
    </row>
    <row r="34" spans="1:27" s="13" customFormat="1" ht="14.45" customHeight="1" x14ac:dyDescent="0.15">
      <c r="A34" s="236"/>
      <c r="B34" s="97" t="s">
        <v>164</v>
      </c>
      <c r="C34" s="92">
        <f>SUM(C25:C33)</f>
        <v>251276069</v>
      </c>
      <c r="D34" s="92">
        <f>SUM(D25:D33)</f>
        <v>93516634</v>
      </c>
      <c r="E34" s="92">
        <f>SUM(E25:E33)</f>
        <v>157759435</v>
      </c>
      <c r="F34" s="91">
        <f>SUM(F25:F33)</f>
        <v>0</v>
      </c>
      <c r="G34" s="91" t="s">
        <v>190</v>
      </c>
      <c r="H34" s="92">
        <f>SUM(H25:H33)</f>
        <v>21711387</v>
      </c>
      <c r="I34" s="92" t="s">
        <v>190</v>
      </c>
      <c r="J34" s="117" t="s">
        <v>190</v>
      </c>
      <c r="K34" s="92">
        <f>SUM(K25:K33)</f>
        <v>0</v>
      </c>
      <c r="L34" s="92">
        <f>SUM(L25:L33)</f>
        <v>0</v>
      </c>
      <c r="M34" s="92">
        <f t="shared" si="11"/>
        <v>0</v>
      </c>
      <c r="N34" s="91">
        <f>SUM(N25:N33)</f>
        <v>0</v>
      </c>
      <c r="O34" s="91" t="s">
        <v>190</v>
      </c>
      <c r="P34" s="92">
        <f>SUM(P25:P33)</f>
        <v>0</v>
      </c>
      <c r="Q34" s="92" t="s">
        <v>190</v>
      </c>
      <c r="R34" s="117" t="s">
        <v>190</v>
      </c>
      <c r="S34" s="92">
        <f>SUM(S25:S33)</f>
        <v>251276069</v>
      </c>
      <c r="T34" s="92">
        <f>SUM(T25:T33)</f>
        <v>93516634</v>
      </c>
      <c r="U34" s="92">
        <f>SUM(U25:U33)</f>
        <v>157759435</v>
      </c>
      <c r="V34" s="91">
        <f>SUM(V25:V33)</f>
        <v>0</v>
      </c>
      <c r="W34" s="91" t="s">
        <v>190</v>
      </c>
      <c r="X34" s="92">
        <f>SUM(X25:X33)</f>
        <v>21711387</v>
      </c>
      <c r="Y34" s="92" t="s">
        <v>190</v>
      </c>
      <c r="Z34" s="117" t="s">
        <v>190</v>
      </c>
      <c r="AA34" s="98"/>
    </row>
    <row r="35" spans="1:27" s="13" customFormat="1" ht="14.45" customHeight="1" x14ac:dyDescent="0.15">
      <c r="A35" s="240" t="s">
        <v>166</v>
      </c>
      <c r="B35" s="140">
        <v>2021</v>
      </c>
      <c r="C35" s="94">
        <f>'2021 CER'!$E$3</f>
        <v>5037585</v>
      </c>
      <c r="D35" s="94">
        <f>'2021 CER'!$B$6</f>
        <v>4805682</v>
      </c>
      <c r="E35" s="99">
        <f>C35-D35</f>
        <v>231903</v>
      </c>
      <c r="F35" s="95">
        <f>'2021 CER'!$E$6</f>
        <v>0</v>
      </c>
      <c r="G35" s="95" t="s">
        <v>190</v>
      </c>
      <c r="H35" s="94">
        <f>Account_CP2!$BL$7-Account_CP2!$BE$7</f>
        <v>13828</v>
      </c>
      <c r="I35" s="94" t="s">
        <v>190</v>
      </c>
      <c r="J35" s="116" t="s">
        <v>190</v>
      </c>
      <c r="K35" s="99">
        <f>'2021 ERU'!$E$3</f>
        <v>0</v>
      </c>
      <c r="L35" s="99">
        <f>'2021 ERU'!$B$6</f>
        <v>0</v>
      </c>
      <c r="M35" s="99">
        <f>K35-L35</f>
        <v>0</v>
      </c>
      <c r="N35" s="95">
        <f>'2021 ERU'!$E$6</f>
        <v>0</v>
      </c>
      <c r="O35" s="95" t="s">
        <v>190</v>
      </c>
      <c r="P35" s="94">
        <f>Account_CP2!$DB$7-Account_CP2!$CN$7</f>
        <v>0</v>
      </c>
      <c r="Q35" s="94" t="s">
        <v>190</v>
      </c>
      <c r="R35" s="116" t="s">
        <v>190</v>
      </c>
      <c r="S35" s="94">
        <f t="shared" ref="S35" si="28">C35+K35</f>
        <v>5037585</v>
      </c>
      <c r="T35" s="94">
        <f t="shared" ref="T35" si="29">D35+L35</f>
        <v>4805682</v>
      </c>
      <c r="U35" s="99">
        <f>S35-T35</f>
        <v>231903</v>
      </c>
      <c r="V35" s="95">
        <f>F35+N35</f>
        <v>0</v>
      </c>
      <c r="W35" s="95" t="s">
        <v>190</v>
      </c>
      <c r="X35" s="94">
        <f>H35+P35</f>
        <v>13828</v>
      </c>
      <c r="Y35" s="94" t="s">
        <v>190</v>
      </c>
      <c r="Z35" s="116" t="s">
        <v>190</v>
      </c>
      <c r="AA35" s="98"/>
    </row>
    <row r="36" spans="1:27" s="13" customFormat="1" ht="14.45" customHeight="1" x14ac:dyDescent="0.15">
      <c r="A36" s="241"/>
      <c r="B36" s="140">
        <v>2020</v>
      </c>
      <c r="C36" s="94">
        <f>'2020 CER'!$E$3</f>
        <v>1884935</v>
      </c>
      <c r="D36" s="94">
        <f>'2020 CER'!$B$6</f>
        <v>1637500</v>
      </c>
      <c r="E36" s="99">
        <f>C36-D36</f>
        <v>247435</v>
      </c>
      <c r="F36" s="95">
        <f>'2020 CER'!$E$6</f>
        <v>0</v>
      </c>
      <c r="G36" s="95" t="s">
        <v>190</v>
      </c>
      <c r="H36" s="94">
        <f>Account_CP2!$BE$7-Account_CP2!$AX$7</f>
        <v>265960</v>
      </c>
      <c r="I36" s="94" t="s">
        <v>190</v>
      </c>
      <c r="J36" s="116" t="s">
        <v>190</v>
      </c>
      <c r="K36" s="99">
        <f>'2020 ERU'!$E$3</f>
        <v>0</v>
      </c>
      <c r="L36" s="99">
        <f>'2020 ERU'!$B$6</f>
        <v>0</v>
      </c>
      <c r="M36" s="99">
        <f>K36-L36</f>
        <v>0</v>
      </c>
      <c r="N36" s="95">
        <f>'2020 ERU'!$E$6</f>
        <v>0</v>
      </c>
      <c r="O36" s="95" t="s">
        <v>190</v>
      </c>
      <c r="P36" s="94">
        <f>Account_CP2!$CU$7-Account_CP2!$CN$7</f>
        <v>0</v>
      </c>
      <c r="Q36" s="94" t="s">
        <v>190</v>
      </c>
      <c r="R36" s="116" t="s">
        <v>190</v>
      </c>
      <c r="S36" s="94">
        <f t="shared" ref="S36:T38" si="30">C36+K36</f>
        <v>1884935</v>
      </c>
      <c r="T36" s="94">
        <f t="shared" si="30"/>
        <v>1637500</v>
      </c>
      <c r="U36" s="99">
        <f>S36-T36</f>
        <v>247435</v>
      </c>
      <c r="V36" s="95">
        <f>F36+N36</f>
        <v>0</v>
      </c>
      <c r="W36" s="95" t="s">
        <v>190</v>
      </c>
      <c r="X36" s="94">
        <f>H36+P36</f>
        <v>265960</v>
      </c>
      <c r="Y36" s="94" t="s">
        <v>190</v>
      </c>
      <c r="Z36" s="116" t="s">
        <v>190</v>
      </c>
      <c r="AA36" s="98"/>
    </row>
    <row r="37" spans="1:27" s="13" customFormat="1" ht="14.45" customHeight="1" x14ac:dyDescent="0.15">
      <c r="A37" s="241"/>
      <c r="B37" s="140">
        <v>2019</v>
      </c>
      <c r="C37" s="94">
        <f>'2019 CER'!$E$3</f>
        <v>1967669</v>
      </c>
      <c r="D37" s="94">
        <f>'2019 CER'!$B$6</f>
        <v>1860531</v>
      </c>
      <c r="E37" s="99">
        <f>C37-D37</f>
        <v>107138</v>
      </c>
      <c r="F37" s="95">
        <f>'2019 CER'!$E$6</f>
        <v>0</v>
      </c>
      <c r="G37" s="95" t="s">
        <v>190</v>
      </c>
      <c r="H37" s="94">
        <f>Account_CP2!$AX$7-Account_CP2!$AQ$7</f>
        <v>68863</v>
      </c>
      <c r="I37" s="94" t="s">
        <v>190</v>
      </c>
      <c r="J37" s="116" t="s">
        <v>190</v>
      </c>
      <c r="K37" s="99">
        <f>'2019 ERU'!$E$3</f>
        <v>0</v>
      </c>
      <c r="L37" s="99">
        <f>'2019 ERU'!$B$6</f>
        <v>0</v>
      </c>
      <c r="M37" s="99">
        <f>K37-L37</f>
        <v>0</v>
      </c>
      <c r="N37" s="95">
        <f>'2019 ERU'!$E$6</f>
        <v>0</v>
      </c>
      <c r="O37" s="95" t="s">
        <v>190</v>
      </c>
      <c r="P37" s="94">
        <f>Account_CP2!$CN$7-Account_CP2!$CG$7</f>
        <v>0</v>
      </c>
      <c r="Q37" s="94" t="s">
        <v>190</v>
      </c>
      <c r="R37" s="116" t="s">
        <v>190</v>
      </c>
      <c r="S37" s="94">
        <f t="shared" si="30"/>
        <v>1967669</v>
      </c>
      <c r="T37" s="94">
        <f t="shared" si="30"/>
        <v>1860531</v>
      </c>
      <c r="U37" s="99">
        <f>S37-T37</f>
        <v>107138</v>
      </c>
      <c r="V37" s="95">
        <f>F37+N37</f>
        <v>0</v>
      </c>
      <c r="W37" s="95" t="s">
        <v>190</v>
      </c>
      <c r="X37" s="94">
        <f>H37+P37</f>
        <v>68863</v>
      </c>
      <c r="Y37" s="94" t="s">
        <v>190</v>
      </c>
      <c r="Z37" s="116" t="s">
        <v>190</v>
      </c>
      <c r="AA37" s="98"/>
    </row>
    <row r="38" spans="1:27" s="13" customFormat="1" ht="14.45" customHeight="1" x14ac:dyDescent="0.15">
      <c r="A38" s="241"/>
      <c r="B38" s="140">
        <v>2018</v>
      </c>
      <c r="C38" s="94">
        <f>'2018 CER'!$E$3</f>
        <v>1703067</v>
      </c>
      <c r="D38" s="94">
        <f>'2018 CER'!$B$6</f>
        <v>1637678</v>
      </c>
      <c r="E38" s="99">
        <f t="shared" ref="E38:E43" si="31">C38-D38</f>
        <v>65389</v>
      </c>
      <c r="F38" s="95">
        <f>'2018 CER'!$E$6</f>
        <v>0</v>
      </c>
      <c r="G38" s="95" t="s">
        <v>190</v>
      </c>
      <c r="H38" s="94">
        <f>Account_CP2!$AQ$7-Account_CP2!$AJ$7</f>
        <v>55794</v>
      </c>
      <c r="I38" s="94" t="s">
        <v>190</v>
      </c>
      <c r="J38" s="116" t="s">
        <v>190</v>
      </c>
      <c r="K38" s="99">
        <f>'2018 ERU'!$E$3</f>
        <v>0</v>
      </c>
      <c r="L38" s="99">
        <f>'2018 ERU'!$B$6</f>
        <v>0</v>
      </c>
      <c r="M38" s="99">
        <f t="shared" si="11"/>
        <v>0</v>
      </c>
      <c r="N38" s="95">
        <f>'2018 ERU'!$E$6</f>
        <v>0</v>
      </c>
      <c r="O38" s="95" t="s">
        <v>190</v>
      </c>
      <c r="P38" s="94">
        <f>Account_CP2!$CG$7-Account_CP2!$BZ$7</f>
        <v>0</v>
      </c>
      <c r="Q38" s="94" t="s">
        <v>190</v>
      </c>
      <c r="R38" s="116" t="s">
        <v>190</v>
      </c>
      <c r="S38" s="94">
        <f t="shared" si="30"/>
        <v>1703067</v>
      </c>
      <c r="T38" s="94">
        <f t="shared" si="30"/>
        <v>1637678</v>
      </c>
      <c r="U38" s="99">
        <f t="shared" ref="U38:U43" si="32">S38-T38</f>
        <v>65389</v>
      </c>
      <c r="V38" s="95">
        <f t="shared" ref="V38:V43" si="33">F38+N38</f>
        <v>0</v>
      </c>
      <c r="W38" s="95" t="s">
        <v>190</v>
      </c>
      <c r="X38" s="94">
        <f t="shared" ref="X38:X43" si="34">H38+P38</f>
        <v>55794</v>
      </c>
      <c r="Y38" s="94" t="s">
        <v>190</v>
      </c>
      <c r="Z38" s="116" t="s">
        <v>190</v>
      </c>
      <c r="AA38" s="98"/>
    </row>
    <row r="39" spans="1:27" s="13" customFormat="1" ht="14.45" customHeight="1" x14ac:dyDescent="0.15">
      <c r="A39" s="241"/>
      <c r="B39" s="105">
        <v>2017</v>
      </c>
      <c r="C39" s="94">
        <f>'2017 CER'!$E$3</f>
        <v>2685770</v>
      </c>
      <c r="D39" s="94">
        <f>'2017 CER'!$B$6</f>
        <v>3016292</v>
      </c>
      <c r="E39" s="99">
        <f t="shared" si="31"/>
        <v>-330522</v>
      </c>
      <c r="F39" s="95">
        <f>'2017 CER'!$E$6</f>
        <v>2267460</v>
      </c>
      <c r="G39" s="95" t="s">
        <v>190</v>
      </c>
      <c r="H39" s="94">
        <f>Account_CP2!$AJ$7-Account_CP2!AC7</f>
        <v>0</v>
      </c>
      <c r="I39" s="94" t="s">
        <v>190</v>
      </c>
      <c r="J39" s="116" t="s">
        <v>190</v>
      </c>
      <c r="K39" s="99">
        <f>'2017 ERU'!$E$3</f>
        <v>0</v>
      </c>
      <c r="L39" s="99">
        <f>'2017 ERU'!$B$6</f>
        <v>0</v>
      </c>
      <c r="M39" s="99">
        <f t="shared" si="11"/>
        <v>0</v>
      </c>
      <c r="N39" s="95">
        <f>'2017 ERU'!$E$6</f>
        <v>0</v>
      </c>
      <c r="O39" s="95" t="s">
        <v>190</v>
      </c>
      <c r="P39" s="94">
        <f>Account_CP2!$BZ$7-Account_CP2!$BS$7</f>
        <v>0</v>
      </c>
      <c r="Q39" s="94" t="s">
        <v>190</v>
      </c>
      <c r="R39" s="116" t="s">
        <v>190</v>
      </c>
      <c r="S39" s="94">
        <f t="shared" ref="S39:T43" si="35">C39+K39</f>
        <v>2685770</v>
      </c>
      <c r="T39" s="94">
        <f t="shared" si="35"/>
        <v>3016292</v>
      </c>
      <c r="U39" s="99">
        <f t="shared" si="32"/>
        <v>-330522</v>
      </c>
      <c r="V39" s="95">
        <f t="shared" si="33"/>
        <v>2267460</v>
      </c>
      <c r="W39" s="95" t="s">
        <v>190</v>
      </c>
      <c r="X39" s="94">
        <f t="shared" si="34"/>
        <v>0</v>
      </c>
      <c r="Y39" s="94" t="s">
        <v>190</v>
      </c>
      <c r="Z39" s="116" t="s">
        <v>190</v>
      </c>
      <c r="AA39" s="98"/>
    </row>
    <row r="40" spans="1:27" s="13" customFormat="1" ht="14.45" customHeight="1" x14ac:dyDescent="0.15">
      <c r="A40" s="241"/>
      <c r="B40" s="106">
        <v>2016</v>
      </c>
      <c r="C40" s="94">
        <f>'2016 CER'!E3</f>
        <v>285755</v>
      </c>
      <c r="D40" s="94">
        <f>'2016 CER'!B6</f>
        <v>117445</v>
      </c>
      <c r="E40" s="99">
        <f t="shared" si="31"/>
        <v>168310</v>
      </c>
      <c r="F40" s="95">
        <f>'2016 CER'!E6</f>
        <v>42029</v>
      </c>
      <c r="G40" s="95" t="s">
        <v>190</v>
      </c>
      <c r="H40" s="94">
        <f>Account_CP2!AC7-Account_CP2!V7</f>
        <v>93782</v>
      </c>
      <c r="I40" s="94" t="s">
        <v>190</v>
      </c>
      <c r="J40" s="116" t="s">
        <v>190</v>
      </c>
      <c r="K40" s="99">
        <f>'2016 ERU'!E3</f>
        <v>0</v>
      </c>
      <c r="L40" s="99">
        <f>'2016 ERU'!B6</f>
        <v>0</v>
      </c>
      <c r="M40" s="99">
        <f t="shared" si="11"/>
        <v>0</v>
      </c>
      <c r="N40" s="95">
        <f>'2016 ERU'!$E$6</f>
        <v>0</v>
      </c>
      <c r="O40" s="95" t="s">
        <v>190</v>
      </c>
      <c r="P40" s="94">
        <f>Account_CP2!$BS$7</f>
        <v>0</v>
      </c>
      <c r="Q40" s="94" t="s">
        <v>190</v>
      </c>
      <c r="R40" s="116" t="s">
        <v>190</v>
      </c>
      <c r="S40" s="94">
        <f t="shared" si="35"/>
        <v>285755</v>
      </c>
      <c r="T40" s="94">
        <f t="shared" si="35"/>
        <v>117445</v>
      </c>
      <c r="U40" s="99">
        <f t="shared" si="32"/>
        <v>168310</v>
      </c>
      <c r="V40" s="95">
        <f t="shared" si="33"/>
        <v>42029</v>
      </c>
      <c r="W40" s="95" t="s">
        <v>190</v>
      </c>
      <c r="X40" s="94">
        <f t="shared" si="34"/>
        <v>93782</v>
      </c>
      <c r="Y40" s="94" t="s">
        <v>190</v>
      </c>
      <c r="Z40" s="116" t="s">
        <v>190</v>
      </c>
      <c r="AA40" s="98"/>
    </row>
    <row r="41" spans="1:27" s="13" customFormat="1" ht="14.45" customHeight="1" x14ac:dyDescent="0.15">
      <c r="A41" s="241"/>
      <c r="B41" s="106">
        <v>2015</v>
      </c>
      <c r="C41" s="99">
        <f>'2015 CER'!E3</f>
        <v>510155</v>
      </c>
      <c r="D41" s="99">
        <f>'2015 CER'!B6</f>
        <v>332549</v>
      </c>
      <c r="E41" s="99">
        <f t="shared" si="31"/>
        <v>177606</v>
      </c>
      <c r="F41" s="95">
        <f>'2015 CER'!E6</f>
        <v>0</v>
      </c>
      <c r="G41" s="100" t="s">
        <v>190</v>
      </c>
      <c r="H41" s="94">
        <f>Account_CP2!V7</f>
        <v>25682</v>
      </c>
      <c r="I41" s="99" t="s">
        <v>190</v>
      </c>
      <c r="J41" s="115" t="s">
        <v>190</v>
      </c>
      <c r="K41" s="99">
        <v>0</v>
      </c>
      <c r="L41" s="99">
        <v>0</v>
      </c>
      <c r="M41" s="99">
        <f t="shared" si="11"/>
        <v>0</v>
      </c>
      <c r="N41" s="95">
        <v>0</v>
      </c>
      <c r="O41" s="100" t="s">
        <v>190</v>
      </c>
      <c r="P41" s="99">
        <v>0</v>
      </c>
      <c r="Q41" s="99" t="s">
        <v>190</v>
      </c>
      <c r="R41" s="115" t="s">
        <v>190</v>
      </c>
      <c r="S41" s="99">
        <f t="shared" si="35"/>
        <v>510155</v>
      </c>
      <c r="T41" s="99">
        <f t="shared" si="35"/>
        <v>332549</v>
      </c>
      <c r="U41" s="99">
        <f t="shared" si="32"/>
        <v>177606</v>
      </c>
      <c r="V41" s="95">
        <f t="shared" si="33"/>
        <v>0</v>
      </c>
      <c r="W41" s="100" t="s">
        <v>190</v>
      </c>
      <c r="X41" s="94">
        <f t="shared" si="34"/>
        <v>25682</v>
      </c>
      <c r="Y41" s="99" t="s">
        <v>190</v>
      </c>
      <c r="Z41" s="115" t="s">
        <v>190</v>
      </c>
      <c r="AA41" s="98"/>
    </row>
    <row r="42" spans="1:27" s="13" customFormat="1" ht="14.45" customHeight="1" x14ac:dyDescent="0.15">
      <c r="A42" s="241"/>
      <c r="B42" s="106">
        <v>2014</v>
      </c>
      <c r="C42" s="99">
        <f>'2014 CER'!E3</f>
        <v>176814</v>
      </c>
      <c r="D42" s="99">
        <f>'2014 CER'!B6</f>
        <v>1</v>
      </c>
      <c r="E42" s="99">
        <f t="shared" si="31"/>
        <v>176813</v>
      </c>
      <c r="F42" s="95">
        <f>'2014 CER'!E6</f>
        <v>0</v>
      </c>
      <c r="G42" s="100" t="s">
        <v>190</v>
      </c>
      <c r="H42" s="94">
        <f>Account_CP2!O7</f>
        <v>0</v>
      </c>
      <c r="I42" s="99" t="s">
        <v>190</v>
      </c>
      <c r="J42" s="115" t="s">
        <v>190</v>
      </c>
      <c r="K42" s="99">
        <v>0</v>
      </c>
      <c r="L42" s="99">
        <v>0</v>
      </c>
      <c r="M42" s="99">
        <f t="shared" si="11"/>
        <v>0</v>
      </c>
      <c r="N42" s="95">
        <v>0</v>
      </c>
      <c r="O42" s="100" t="s">
        <v>190</v>
      </c>
      <c r="P42" s="99">
        <v>0</v>
      </c>
      <c r="Q42" s="99" t="s">
        <v>190</v>
      </c>
      <c r="R42" s="115" t="s">
        <v>190</v>
      </c>
      <c r="S42" s="99">
        <f t="shared" si="35"/>
        <v>176814</v>
      </c>
      <c r="T42" s="99">
        <f t="shared" si="35"/>
        <v>1</v>
      </c>
      <c r="U42" s="99">
        <f t="shared" si="32"/>
        <v>176813</v>
      </c>
      <c r="V42" s="95">
        <f t="shared" si="33"/>
        <v>0</v>
      </c>
      <c r="W42" s="100" t="s">
        <v>190</v>
      </c>
      <c r="X42" s="94">
        <f t="shared" si="34"/>
        <v>0</v>
      </c>
      <c r="Y42" s="99" t="s">
        <v>190</v>
      </c>
      <c r="Z42" s="115" t="s">
        <v>190</v>
      </c>
      <c r="AA42" s="98"/>
    </row>
    <row r="43" spans="1:27" s="13" customFormat="1" ht="14.45" customHeight="1" x14ac:dyDescent="0.15">
      <c r="A43" s="241"/>
      <c r="B43" s="106">
        <v>2013</v>
      </c>
      <c r="C43" s="99">
        <f>'2013 CER'!E3</f>
        <v>0</v>
      </c>
      <c r="D43" s="99">
        <f>'2013 CER'!B6</f>
        <v>0</v>
      </c>
      <c r="E43" s="99">
        <f t="shared" si="31"/>
        <v>0</v>
      </c>
      <c r="F43" s="95">
        <f>'2013 CER'!E6</f>
        <v>0</v>
      </c>
      <c r="G43" s="100" t="s">
        <v>190</v>
      </c>
      <c r="H43" s="94">
        <f>Account_CP2!H7</f>
        <v>0</v>
      </c>
      <c r="I43" s="99" t="s">
        <v>190</v>
      </c>
      <c r="J43" s="115" t="s">
        <v>190</v>
      </c>
      <c r="K43" s="99">
        <v>0</v>
      </c>
      <c r="L43" s="99">
        <v>0</v>
      </c>
      <c r="M43" s="99">
        <f t="shared" si="11"/>
        <v>0</v>
      </c>
      <c r="N43" s="95">
        <v>0</v>
      </c>
      <c r="O43" s="100" t="s">
        <v>190</v>
      </c>
      <c r="P43" s="99">
        <v>0</v>
      </c>
      <c r="Q43" s="99" t="s">
        <v>190</v>
      </c>
      <c r="R43" s="115" t="s">
        <v>190</v>
      </c>
      <c r="S43" s="99">
        <f t="shared" si="35"/>
        <v>0</v>
      </c>
      <c r="T43" s="99">
        <f t="shared" si="35"/>
        <v>0</v>
      </c>
      <c r="U43" s="99">
        <f t="shared" si="32"/>
        <v>0</v>
      </c>
      <c r="V43" s="95">
        <f t="shared" si="33"/>
        <v>0</v>
      </c>
      <c r="W43" s="100" t="s">
        <v>190</v>
      </c>
      <c r="X43" s="94">
        <f t="shared" si="34"/>
        <v>0</v>
      </c>
      <c r="Y43" s="99" t="s">
        <v>190</v>
      </c>
      <c r="Z43" s="115" t="s">
        <v>190</v>
      </c>
      <c r="AA43" s="98"/>
    </row>
    <row r="44" spans="1:27" s="13" customFormat="1" ht="14.45" customHeight="1" x14ac:dyDescent="0.15">
      <c r="A44" s="242"/>
      <c r="B44" s="107" t="s">
        <v>164</v>
      </c>
      <c r="C44" s="92">
        <f>SUM(C35:C43)</f>
        <v>14251750</v>
      </c>
      <c r="D44" s="92">
        <f>SUM(D35:D43)</f>
        <v>13407678</v>
      </c>
      <c r="E44" s="92">
        <f>SUM(E35:E43)</f>
        <v>844072</v>
      </c>
      <c r="F44" s="91">
        <f>SUM(F35:F43)</f>
        <v>2309489</v>
      </c>
      <c r="G44" s="91" t="s">
        <v>190</v>
      </c>
      <c r="H44" s="92">
        <f>SUM(H35:H43)</f>
        <v>523909</v>
      </c>
      <c r="I44" s="92" t="s">
        <v>190</v>
      </c>
      <c r="J44" s="117" t="s">
        <v>190</v>
      </c>
      <c r="K44" s="92">
        <f>SUM(K35:K43)</f>
        <v>0</v>
      </c>
      <c r="L44" s="92">
        <f>SUM(L35:L43)</f>
        <v>0</v>
      </c>
      <c r="M44" s="92">
        <f t="shared" si="11"/>
        <v>0</v>
      </c>
      <c r="N44" s="91">
        <f>SUM(N35:N43)</f>
        <v>0</v>
      </c>
      <c r="O44" s="91" t="s">
        <v>190</v>
      </c>
      <c r="P44" s="92">
        <f>SUM(P35:P43)</f>
        <v>0</v>
      </c>
      <c r="Q44" s="92" t="s">
        <v>190</v>
      </c>
      <c r="R44" s="117" t="s">
        <v>190</v>
      </c>
      <c r="S44" s="92">
        <f>SUM(S35:S43)</f>
        <v>14251750</v>
      </c>
      <c r="T44" s="92">
        <f>SUM(T35:T43)</f>
        <v>13407678</v>
      </c>
      <c r="U44" s="92">
        <f>SUM(U35:U43)</f>
        <v>844072</v>
      </c>
      <c r="V44" s="91">
        <f>SUM(V35:V43)</f>
        <v>2309489</v>
      </c>
      <c r="W44" s="91" t="s">
        <v>190</v>
      </c>
      <c r="X44" s="92">
        <f>SUM(X35:X43)</f>
        <v>523909</v>
      </c>
      <c r="Y44" s="92" t="s">
        <v>190</v>
      </c>
      <c r="Z44" s="117" t="s">
        <v>190</v>
      </c>
      <c r="AA44" s="98"/>
    </row>
    <row r="45" spans="1:27" s="13" customFormat="1" ht="14.45" customHeight="1" x14ac:dyDescent="0.15">
      <c r="A45" s="240" t="s">
        <v>167</v>
      </c>
      <c r="B45" s="140">
        <v>2021</v>
      </c>
      <c r="C45" s="94">
        <f>'2021 CER'!$F$3</f>
        <v>0</v>
      </c>
      <c r="D45" s="94">
        <f>'2021 CER'!$B$7</f>
        <v>0</v>
      </c>
      <c r="E45" s="99">
        <f>C45-D45</f>
        <v>0</v>
      </c>
      <c r="F45" s="95">
        <f>'2021 CER'!$F$7</f>
        <v>0</v>
      </c>
      <c r="G45" s="95" t="s">
        <v>190</v>
      </c>
      <c r="H45" s="94">
        <f>Account_CP2!$BL$8-Account_CP2!$BE$8</f>
        <v>0</v>
      </c>
      <c r="I45" s="94" t="s">
        <v>190</v>
      </c>
      <c r="J45" s="116" t="s">
        <v>190</v>
      </c>
      <c r="K45" s="99">
        <f>'2021 ERU'!$F$3</f>
        <v>0</v>
      </c>
      <c r="L45" s="99">
        <f>'2021 ERU'!$B$7</f>
        <v>0</v>
      </c>
      <c r="M45" s="99">
        <f>K45-L45</f>
        <v>0</v>
      </c>
      <c r="N45" s="95">
        <f>'2021 ERU'!$F$7</f>
        <v>0</v>
      </c>
      <c r="O45" s="95" t="s">
        <v>190</v>
      </c>
      <c r="P45" s="94">
        <f>Account_CP2!$DB$8-Account_CP2!$CU$8</f>
        <v>1875593</v>
      </c>
      <c r="Q45" s="94" t="s">
        <v>190</v>
      </c>
      <c r="R45" s="116" t="s">
        <v>190</v>
      </c>
      <c r="S45" s="94">
        <f t="shared" ref="S45" si="36">C45+K45</f>
        <v>0</v>
      </c>
      <c r="T45" s="94">
        <f t="shared" ref="T45" si="37">D45+L45</f>
        <v>0</v>
      </c>
      <c r="U45" s="99">
        <f>S45-T45</f>
        <v>0</v>
      </c>
      <c r="V45" s="95">
        <f>F45+N45</f>
        <v>0</v>
      </c>
      <c r="W45" s="95" t="s">
        <v>190</v>
      </c>
      <c r="X45" s="94">
        <f>H45+P45</f>
        <v>1875593</v>
      </c>
      <c r="Y45" s="94" t="s">
        <v>190</v>
      </c>
      <c r="Z45" s="116" t="s">
        <v>190</v>
      </c>
      <c r="AA45" s="98"/>
    </row>
    <row r="46" spans="1:27" s="13" customFormat="1" ht="14.45" customHeight="1" x14ac:dyDescent="0.15">
      <c r="A46" s="241"/>
      <c r="B46" s="140">
        <v>2020</v>
      </c>
      <c r="C46" s="94">
        <f>'2020 CER'!$F$3</f>
        <v>992301</v>
      </c>
      <c r="D46" s="94">
        <f>'2020 CER'!$B$7</f>
        <v>4987</v>
      </c>
      <c r="E46" s="99">
        <f>C46-D46</f>
        <v>987314</v>
      </c>
      <c r="F46" s="95">
        <f>'2020 CER'!$F$7</f>
        <v>0</v>
      </c>
      <c r="G46" s="95" t="s">
        <v>190</v>
      </c>
      <c r="H46" s="94">
        <f>Account_CP2!$BE$8-Account_CP2!$AX$8</f>
        <v>0</v>
      </c>
      <c r="I46" s="94" t="s">
        <v>190</v>
      </c>
      <c r="J46" s="116" t="s">
        <v>190</v>
      </c>
      <c r="K46" s="99">
        <f>'2020 ERU'!$F$3</f>
        <v>0</v>
      </c>
      <c r="L46" s="99">
        <f>'2020 ERU'!$B$7</f>
        <v>0</v>
      </c>
      <c r="M46" s="99">
        <f>K46-L46</f>
        <v>0</v>
      </c>
      <c r="N46" s="95">
        <f>'2020 ERU'!$F$7</f>
        <v>0</v>
      </c>
      <c r="O46" s="95" t="s">
        <v>190</v>
      </c>
      <c r="P46" s="94">
        <f>Account_CP2!$CU$8-Account_CP2!$CN$8</f>
        <v>0</v>
      </c>
      <c r="Q46" s="94" t="s">
        <v>190</v>
      </c>
      <c r="R46" s="116" t="s">
        <v>190</v>
      </c>
      <c r="S46" s="94">
        <f t="shared" ref="S46:T48" si="38">C46+K46</f>
        <v>992301</v>
      </c>
      <c r="T46" s="94">
        <f t="shared" si="38"/>
        <v>4987</v>
      </c>
      <c r="U46" s="99">
        <f>S46-T46</f>
        <v>987314</v>
      </c>
      <c r="V46" s="95">
        <f>F46+N46</f>
        <v>0</v>
      </c>
      <c r="W46" s="95" t="s">
        <v>190</v>
      </c>
      <c r="X46" s="94">
        <f>H46+P46</f>
        <v>0</v>
      </c>
      <c r="Y46" s="94" t="s">
        <v>190</v>
      </c>
      <c r="Z46" s="116" t="s">
        <v>190</v>
      </c>
      <c r="AA46" s="98"/>
    </row>
    <row r="47" spans="1:27" s="13" customFormat="1" ht="14.45" customHeight="1" x14ac:dyDescent="0.15">
      <c r="A47" s="241"/>
      <c r="B47" s="140">
        <v>2019</v>
      </c>
      <c r="C47" s="94">
        <f>'2019 CER'!$F$3</f>
        <v>9153</v>
      </c>
      <c r="D47" s="94">
        <f>'2019 CER'!$B$7</f>
        <v>1523</v>
      </c>
      <c r="E47" s="99">
        <f>C47-D47</f>
        <v>7630</v>
      </c>
      <c r="F47" s="95">
        <f>'2019 CER'!$F$7</f>
        <v>0</v>
      </c>
      <c r="G47" s="95" t="s">
        <v>190</v>
      </c>
      <c r="H47" s="94">
        <f>Account_CP2!$AX$8-Account_CP2!$AQ$8</f>
        <v>0</v>
      </c>
      <c r="I47" s="94" t="s">
        <v>190</v>
      </c>
      <c r="J47" s="116" t="s">
        <v>190</v>
      </c>
      <c r="K47" s="99">
        <f>'2019 ERU'!$F$3</f>
        <v>0</v>
      </c>
      <c r="L47" s="99">
        <f>'2019 ERU'!$B$7</f>
        <v>0</v>
      </c>
      <c r="M47" s="99">
        <f>K47-L47</f>
        <v>0</v>
      </c>
      <c r="N47" s="95">
        <f>'2019 ERU'!$F$7</f>
        <v>0</v>
      </c>
      <c r="O47" s="95" t="s">
        <v>190</v>
      </c>
      <c r="P47" s="94">
        <f>Account_CP2!$CN$8-Account_CP2!$CG$8</f>
        <v>0</v>
      </c>
      <c r="Q47" s="94" t="s">
        <v>190</v>
      </c>
      <c r="R47" s="116" t="s">
        <v>190</v>
      </c>
      <c r="S47" s="94">
        <f t="shared" si="38"/>
        <v>9153</v>
      </c>
      <c r="T47" s="94">
        <f t="shared" si="38"/>
        <v>1523</v>
      </c>
      <c r="U47" s="99">
        <f>S47-T47</f>
        <v>7630</v>
      </c>
      <c r="V47" s="95">
        <f>F47+N47</f>
        <v>0</v>
      </c>
      <c r="W47" s="95" t="s">
        <v>190</v>
      </c>
      <c r="X47" s="94">
        <f>H47+P47</f>
        <v>0</v>
      </c>
      <c r="Y47" s="94" t="s">
        <v>190</v>
      </c>
      <c r="Z47" s="116" t="s">
        <v>190</v>
      </c>
      <c r="AA47" s="98"/>
    </row>
    <row r="48" spans="1:27" s="13" customFormat="1" ht="14.45" customHeight="1" x14ac:dyDescent="0.15">
      <c r="A48" s="241"/>
      <c r="B48" s="140">
        <v>2018</v>
      </c>
      <c r="C48" s="94">
        <f>'2018 CER'!$F$3</f>
        <v>108846</v>
      </c>
      <c r="D48" s="94">
        <f>'2018 CER'!$B$7</f>
        <v>107616</v>
      </c>
      <c r="E48" s="99">
        <f t="shared" ref="E48:E53" si="39">C48-D48</f>
        <v>1230</v>
      </c>
      <c r="F48" s="95">
        <f>'2018 CER'!$F$7</f>
        <v>0</v>
      </c>
      <c r="G48" s="95" t="s">
        <v>190</v>
      </c>
      <c r="H48" s="94">
        <f>Account_CP2!$AQ$8-Account_CP2!$AJ$8</f>
        <v>0</v>
      </c>
      <c r="I48" s="94" t="s">
        <v>190</v>
      </c>
      <c r="J48" s="116" t="s">
        <v>190</v>
      </c>
      <c r="K48" s="99">
        <f>'2018 ERU'!$F$3</f>
        <v>0</v>
      </c>
      <c r="L48" s="99">
        <f>'2018 ERU'!$B$7</f>
        <v>0</v>
      </c>
      <c r="M48" s="99">
        <f t="shared" si="11"/>
        <v>0</v>
      </c>
      <c r="N48" s="95">
        <f>'2018 ERU'!$F$7</f>
        <v>0</v>
      </c>
      <c r="O48" s="95" t="s">
        <v>190</v>
      </c>
      <c r="P48" s="94">
        <f>Account_CP2!$CG$8-Account_CP2!$BZ$8</f>
        <v>0</v>
      </c>
      <c r="Q48" s="94" t="s">
        <v>190</v>
      </c>
      <c r="R48" s="116" t="s">
        <v>190</v>
      </c>
      <c r="S48" s="94">
        <f t="shared" si="38"/>
        <v>108846</v>
      </c>
      <c r="T48" s="94">
        <f t="shared" si="38"/>
        <v>107616</v>
      </c>
      <c r="U48" s="99">
        <f t="shared" ref="U48:U53" si="40">S48-T48</f>
        <v>1230</v>
      </c>
      <c r="V48" s="95">
        <f t="shared" ref="V48:V53" si="41">F48+N48</f>
        <v>0</v>
      </c>
      <c r="W48" s="95" t="s">
        <v>190</v>
      </c>
      <c r="X48" s="94">
        <f t="shared" ref="X48:X53" si="42">H48+P48</f>
        <v>0</v>
      </c>
      <c r="Y48" s="94" t="s">
        <v>190</v>
      </c>
      <c r="Z48" s="116" t="s">
        <v>190</v>
      </c>
      <c r="AA48" s="98"/>
    </row>
    <row r="49" spans="1:32" s="13" customFormat="1" ht="14.45" customHeight="1" x14ac:dyDescent="0.15">
      <c r="A49" s="241"/>
      <c r="B49" s="105">
        <v>2017</v>
      </c>
      <c r="C49" s="94">
        <f>'2017 CER'!$F$3</f>
        <v>300048</v>
      </c>
      <c r="D49" s="94">
        <f>'2017 CER'!$B$7</f>
        <v>217165</v>
      </c>
      <c r="E49" s="99">
        <f t="shared" si="39"/>
        <v>82883</v>
      </c>
      <c r="F49" s="95">
        <f>'2017 CER'!$F$7</f>
        <v>0</v>
      </c>
      <c r="G49" s="95" t="s">
        <v>190</v>
      </c>
      <c r="H49" s="94">
        <f>Account_CP2!$AJ$8-Account_CP2!$AC$8</f>
        <v>0</v>
      </c>
      <c r="I49" s="94" t="s">
        <v>190</v>
      </c>
      <c r="J49" s="116" t="s">
        <v>190</v>
      </c>
      <c r="K49" s="99">
        <f>'2017 ERU'!$F$3</f>
        <v>0</v>
      </c>
      <c r="L49" s="99">
        <f>'2017 ERU'!$B$7</f>
        <v>0</v>
      </c>
      <c r="M49" s="99">
        <f t="shared" si="11"/>
        <v>0</v>
      </c>
      <c r="N49" s="95">
        <f>'2017 ERU'!$F$7</f>
        <v>0</v>
      </c>
      <c r="O49" s="95" t="s">
        <v>190</v>
      </c>
      <c r="P49" s="94">
        <f>Account_CP2!$BZ$8-Account_CP2!$BS$8</f>
        <v>0</v>
      </c>
      <c r="Q49" s="94" t="s">
        <v>190</v>
      </c>
      <c r="R49" s="116" t="s">
        <v>190</v>
      </c>
      <c r="S49" s="94">
        <f t="shared" ref="S49:T53" si="43">C49+K49</f>
        <v>300048</v>
      </c>
      <c r="T49" s="94">
        <f t="shared" si="43"/>
        <v>217165</v>
      </c>
      <c r="U49" s="99">
        <f t="shared" si="40"/>
        <v>82883</v>
      </c>
      <c r="V49" s="95">
        <f t="shared" si="41"/>
        <v>0</v>
      </c>
      <c r="W49" s="95" t="s">
        <v>190</v>
      </c>
      <c r="X49" s="94">
        <f t="shared" si="42"/>
        <v>0</v>
      </c>
      <c r="Y49" s="94" t="s">
        <v>190</v>
      </c>
      <c r="Z49" s="116" t="s">
        <v>190</v>
      </c>
      <c r="AA49" s="98"/>
    </row>
    <row r="50" spans="1:32" s="13" customFormat="1" ht="14.45" customHeight="1" x14ac:dyDescent="0.15">
      <c r="A50" s="241"/>
      <c r="B50" s="106">
        <v>2016</v>
      </c>
      <c r="C50" s="94">
        <f>'2016 CER'!$F3</f>
        <v>17161293</v>
      </c>
      <c r="D50" s="94">
        <f>'2016 CER'!B7</f>
        <v>17062197</v>
      </c>
      <c r="E50" s="99">
        <f t="shared" si="39"/>
        <v>99096</v>
      </c>
      <c r="F50" s="95">
        <f>'2016 CER'!F7</f>
        <v>16822907</v>
      </c>
      <c r="G50" s="95" t="s">
        <v>190</v>
      </c>
      <c r="H50" s="94">
        <f>Account_CP2!$AC$8-Account_CP2!$V$8</f>
        <v>8566</v>
      </c>
      <c r="I50" s="94" t="s">
        <v>190</v>
      </c>
      <c r="J50" s="116" t="s">
        <v>190</v>
      </c>
      <c r="K50" s="99">
        <f>'2016 ERU'!F3</f>
        <v>3267881</v>
      </c>
      <c r="L50" s="99">
        <f>'2016 ERU'!B7</f>
        <v>3267881</v>
      </c>
      <c r="M50" s="99">
        <f t="shared" si="11"/>
        <v>0</v>
      </c>
      <c r="N50" s="95">
        <f>'2016 ERU'!F7</f>
        <v>3267881</v>
      </c>
      <c r="O50" s="95" t="s">
        <v>190</v>
      </c>
      <c r="P50" s="94">
        <f>Account_CP2!$BS$8</f>
        <v>0</v>
      </c>
      <c r="Q50" s="94" t="s">
        <v>190</v>
      </c>
      <c r="R50" s="116" t="s">
        <v>190</v>
      </c>
      <c r="S50" s="94">
        <f t="shared" si="43"/>
        <v>20429174</v>
      </c>
      <c r="T50" s="94">
        <f t="shared" si="43"/>
        <v>20330078</v>
      </c>
      <c r="U50" s="99">
        <f t="shared" si="40"/>
        <v>99096</v>
      </c>
      <c r="V50" s="95">
        <f t="shared" si="41"/>
        <v>20090788</v>
      </c>
      <c r="W50" s="95" t="s">
        <v>190</v>
      </c>
      <c r="X50" s="94">
        <f t="shared" si="42"/>
        <v>8566</v>
      </c>
      <c r="Y50" s="94" t="s">
        <v>190</v>
      </c>
      <c r="Z50" s="116" t="s">
        <v>190</v>
      </c>
      <c r="AA50" s="98"/>
    </row>
    <row r="51" spans="1:32" s="13" customFormat="1" ht="14.45" customHeight="1" x14ac:dyDescent="0.15">
      <c r="A51" s="241"/>
      <c r="B51" s="106">
        <v>2015</v>
      </c>
      <c r="C51" s="99">
        <f>'2015 CER'!F3</f>
        <v>415241</v>
      </c>
      <c r="D51" s="99">
        <f>'2015 CER'!B7</f>
        <v>266473</v>
      </c>
      <c r="E51" s="99">
        <f t="shared" si="39"/>
        <v>148768</v>
      </c>
      <c r="F51" s="95">
        <f>'2015 CER'!F7</f>
        <v>0</v>
      </c>
      <c r="G51" s="100" t="s">
        <v>190</v>
      </c>
      <c r="H51" s="94">
        <f>Account_CP2!$V$8</f>
        <v>31684</v>
      </c>
      <c r="I51" s="99" t="s">
        <v>190</v>
      </c>
      <c r="J51" s="115" t="s">
        <v>190</v>
      </c>
      <c r="K51" s="99">
        <v>0</v>
      </c>
      <c r="L51" s="99">
        <v>0</v>
      </c>
      <c r="M51" s="99">
        <f t="shared" si="11"/>
        <v>0</v>
      </c>
      <c r="N51" s="95">
        <v>0</v>
      </c>
      <c r="O51" s="100" t="s">
        <v>190</v>
      </c>
      <c r="P51" s="99">
        <v>0</v>
      </c>
      <c r="Q51" s="99" t="s">
        <v>190</v>
      </c>
      <c r="R51" s="115" t="s">
        <v>190</v>
      </c>
      <c r="S51" s="99">
        <f t="shared" si="43"/>
        <v>415241</v>
      </c>
      <c r="T51" s="99">
        <f t="shared" si="43"/>
        <v>266473</v>
      </c>
      <c r="U51" s="99">
        <f t="shared" si="40"/>
        <v>148768</v>
      </c>
      <c r="V51" s="95">
        <f t="shared" si="41"/>
        <v>0</v>
      </c>
      <c r="W51" s="100" t="s">
        <v>190</v>
      </c>
      <c r="X51" s="94">
        <f t="shared" si="42"/>
        <v>31684</v>
      </c>
      <c r="Y51" s="99" t="s">
        <v>190</v>
      </c>
      <c r="Z51" s="115" t="s">
        <v>190</v>
      </c>
      <c r="AA51" s="98"/>
    </row>
    <row r="52" spans="1:32" s="13" customFormat="1" ht="14.45" customHeight="1" x14ac:dyDescent="0.15">
      <c r="A52" s="241"/>
      <c r="B52" s="106">
        <v>2014</v>
      </c>
      <c r="C52" s="99">
        <f>'2014 CER'!F3</f>
        <v>5286</v>
      </c>
      <c r="D52" s="99">
        <f>'2014 CER'!B7</f>
        <v>0</v>
      </c>
      <c r="E52" s="99">
        <f t="shared" si="39"/>
        <v>5286</v>
      </c>
      <c r="F52" s="95">
        <f>'2014 CER'!F7</f>
        <v>0</v>
      </c>
      <c r="G52" s="100" t="s">
        <v>190</v>
      </c>
      <c r="H52" s="94">
        <f>Account_CP2!$O$8</f>
        <v>0</v>
      </c>
      <c r="I52" s="99" t="s">
        <v>190</v>
      </c>
      <c r="J52" s="115" t="s">
        <v>190</v>
      </c>
      <c r="K52" s="99">
        <v>0</v>
      </c>
      <c r="L52" s="99">
        <v>0</v>
      </c>
      <c r="M52" s="99">
        <f t="shared" si="11"/>
        <v>0</v>
      </c>
      <c r="N52" s="95">
        <v>0</v>
      </c>
      <c r="O52" s="100" t="s">
        <v>190</v>
      </c>
      <c r="P52" s="99">
        <v>0</v>
      </c>
      <c r="Q52" s="99" t="s">
        <v>190</v>
      </c>
      <c r="R52" s="115" t="s">
        <v>190</v>
      </c>
      <c r="S52" s="99">
        <f t="shared" si="43"/>
        <v>5286</v>
      </c>
      <c r="T52" s="99">
        <f t="shared" si="43"/>
        <v>0</v>
      </c>
      <c r="U52" s="99">
        <f t="shared" si="40"/>
        <v>5286</v>
      </c>
      <c r="V52" s="95">
        <f t="shared" si="41"/>
        <v>0</v>
      </c>
      <c r="W52" s="100" t="s">
        <v>190</v>
      </c>
      <c r="X52" s="94">
        <f t="shared" si="42"/>
        <v>0</v>
      </c>
      <c r="Y52" s="99" t="s">
        <v>190</v>
      </c>
      <c r="Z52" s="115" t="s">
        <v>190</v>
      </c>
      <c r="AA52" s="98"/>
    </row>
    <row r="53" spans="1:32" s="13" customFormat="1" ht="14.45" customHeight="1" x14ac:dyDescent="0.15">
      <c r="A53" s="241"/>
      <c r="B53" s="106">
        <v>2013</v>
      </c>
      <c r="C53" s="99">
        <f>'2013 CER'!F3</f>
        <v>1218</v>
      </c>
      <c r="D53" s="99">
        <f>'2013 CER'!B7</f>
        <v>0</v>
      </c>
      <c r="E53" s="99">
        <f t="shared" si="39"/>
        <v>1218</v>
      </c>
      <c r="F53" s="95">
        <f>'2013 CER'!F7</f>
        <v>0</v>
      </c>
      <c r="G53" s="100" t="s">
        <v>190</v>
      </c>
      <c r="H53" s="94">
        <f>Account_CP2!$H$8</f>
        <v>0</v>
      </c>
      <c r="I53" s="99" t="s">
        <v>190</v>
      </c>
      <c r="J53" s="115" t="s">
        <v>190</v>
      </c>
      <c r="K53" s="99">
        <v>0</v>
      </c>
      <c r="L53" s="99">
        <v>0</v>
      </c>
      <c r="M53" s="99">
        <f t="shared" si="11"/>
        <v>0</v>
      </c>
      <c r="N53" s="95">
        <v>0</v>
      </c>
      <c r="O53" s="100" t="s">
        <v>190</v>
      </c>
      <c r="P53" s="99">
        <v>0</v>
      </c>
      <c r="Q53" s="99" t="s">
        <v>190</v>
      </c>
      <c r="R53" s="115" t="s">
        <v>190</v>
      </c>
      <c r="S53" s="99">
        <f t="shared" si="43"/>
        <v>1218</v>
      </c>
      <c r="T53" s="99">
        <f t="shared" si="43"/>
        <v>0</v>
      </c>
      <c r="U53" s="99">
        <f t="shared" si="40"/>
        <v>1218</v>
      </c>
      <c r="V53" s="95">
        <f t="shared" si="41"/>
        <v>0</v>
      </c>
      <c r="W53" s="100" t="s">
        <v>190</v>
      </c>
      <c r="X53" s="94">
        <f t="shared" si="42"/>
        <v>0</v>
      </c>
      <c r="Y53" s="99" t="s">
        <v>190</v>
      </c>
      <c r="Z53" s="115" t="s">
        <v>190</v>
      </c>
      <c r="AA53" s="98"/>
    </row>
    <row r="54" spans="1:32" s="13" customFormat="1" ht="14.45" customHeight="1" x14ac:dyDescent="0.15">
      <c r="A54" s="242"/>
      <c r="B54" s="107" t="s">
        <v>164</v>
      </c>
      <c r="C54" s="92">
        <f>SUM(C45:C53)</f>
        <v>18993386</v>
      </c>
      <c r="D54" s="92">
        <f>SUM(D45:D53)</f>
        <v>17659961</v>
      </c>
      <c r="E54" s="92">
        <f>SUM(E45:E53)</f>
        <v>1333425</v>
      </c>
      <c r="F54" s="91">
        <f>SUM(F45:F53)</f>
        <v>16822907</v>
      </c>
      <c r="G54" s="91" t="s">
        <v>190</v>
      </c>
      <c r="H54" s="92">
        <f>SUM(H45:H53)</f>
        <v>40250</v>
      </c>
      <c r="I54" s="92" t="s">
        <v>190</v>
      </c>
      <c r="J54" s="117" t="s">
        <v>190</v>
      </c>
      <c r="K54" s="92">
        <f>SUM(K45:K53)</f>
        <v>3267881</v>
      </c>
      <c r="L54" s="92">
        <f>SUM(L45:L53)</f>
        <v>3267881</v>
      </c>
      <c r="M54" s="92">
        <f t="shared" si="11"/>
        <v>0</v>
      </c>
      <c r="N54" s="91">
        <f>SUM(N45:N53)</f>
        <v>3267881</v>
      </c>
      <c r="O54" s="91" t="s">
        <v>190</v>
      </c>
      <c r="P54" s="92">
        <f>SUM(P45:P53)</f>
        <v>1875593</v>
      </c>
      <c r="Q54" s="92" t="s">
        <v>190</v>
      </c>
      <c r="R54" s="117" t="s">
        <v>190</v>
      </c>
      <c r="S54" s="92">
        <f>SUM(S45:S53)</f>
        <v>22261267</v>
      </c>
      <c r="T54" s="92">
        <f>SUM(T45:T53)</f>
        <v>20927842</v>
      </c>
      <c r="U54" s="92">
        <f>SUM(U45:U53)</f>
        <v>1333425</v>
      </c>
      <c r="V54" s="91">
        <f>SUM(V45:V53)</f>
        <v>20090788</v>
      </c>
      <c r="W54" s="91" t="s">
        <v>190</v>
      </c>
      <c r="X54" s="92">
        <f>SUM(X45:X53)</f>
        <v>1915843</v>
      </c>
      <c r="Y54" s="92" t="s">
        <v>190</v>
      </c>
      <c r="Z54" s="117" t="s">
        <v>190</v>
      </c>
      <c r="AA54" s="98"/>
    </row>
    <row r="55" spans="1:32" s="13" customFormat="1" ht="14.45" customHeight="1" x14ac:dyDescent="0.15">
      <c r="A55" s="240" t="s">
        <v>175</v>
      </c>
      <c r="B55" s="140">
        <v>2021</v>
      </c>
      <c r="C55" s="94">
        <f>'2021 CER'!$G$3</f>
        <v>0</v>
      </c>
      <c r="D55" s="94">
        <f>'2021 CER'!$B$8</f>
        <v>0</v>
      </c>
      <c r="E55" s="99">
        <f>C55-D55</f>
        <v>0</v>
      </c>
      <c r="F55" s="95">
        <f>'2021 CER'!$G$8</f>
        <v>0</v>
      </c>
      <c r="G55" s="95" t="s">
        <v>190</v>
      </c>
      <c r="H55" s="94">
        <f>Account_CP2!$BL$9-Account_CP2!$BE$9</f>
        <v>0</v>
      </c>
      <c r="I55" s="94" t="s">
        <v>190</v>
      </c>
      <c r="J55" s="116" t="s">
        <v>190</v>
      </c>
      <c r="K55" s="99">
        <f>'2021 ERU'!$G$3</f>
        <v>0</v>
      </c>
      <c r="L55" s="99">
        <f>'2021 ERU'!$B$8</f>
        <v>0</v>
      </c>
      <c r="M55" s="99">
        <f>K55-L55</f>
        <v>0</v>
      </c>
      <c r="N55" s="95">
        <f>'2021 ERU'!$G$8</f>
        <v>0</v>
      </c>
      <c r="O55" s="95" t="s">
        <v>190</v>
      </c>
      <c r="P55" s="94">
        <f>Account_CP2!$DB$9-Account_CP2!$CU$9</f>
        <v>0</v>
      </c>
      <c r="Q55" s="94" t="s">
        <v>190</v>
      </c>
      <c r="R55" s="116" t="s">
        <v>190</v>
      </c>
      <c r="S55" s="94">
        <f t="shared" ref="S55" si="44">C55+K55</f>
        <v>0</v>
      </c>
      <c r="T55" s="94">
        <f t="shared" ref="T55" si="45">D55+L55</f>
        <v>0</v>
      </c>
      <c r="U55" s="99">
        <f>S55-T55</f>
        <v>0</v>
      </c>
      <c r="V55" s="95">
        <f>F55+N55</f>
        <v>0</v>
      </c>
      <c r="W55" s="95" t="s">
        <v>190</v>
      </c>
      <c r="X55" s="94">
        <f>H55+P55</f>
        <v>0</v>
      </c>
      <c r="Y55" s="94" t="s">
        <v>190</v>
      </c>
      <c r="Z55" s="116" t="s">
        <v>190</v>
      </c>
      <c r="AA55" s="98"/>
    </row>
    <row r="56" spans="1:32" s="13" customFormat="1" ht="14.45" customHeight="1" x14ac:dyDescent="0.15">
      <c r="A56" s="241"/>
      <c r="B56" s="140">
        <v>2020</v>
      </c>
      <c r="C56" s="94">
        <f>'2020 CER'!$G$3</f>
        <v>0</v>
      </c>
      <c r="D56" s="94">
        <f>'2020 CER'!$B$8</f>
        <v>0</v>
      </c>
      <c r="E56" s="99">
        <f>C56-D56</f>
        <v>0</v>
      </c>
      <c r="F56" s="95">
        <f>'2020 CER'!$G$8</f>
        <v>0</v>
      </c>
      <c r="G56" s="95" t="s">
        <v>190</v>
      </c>
      <c r="H56" s="94">
        <f>Account_CP2!$BE$9-Account_CP2!$AX$9</f>
        <v>0</v>
      </c>
      <c r="I56" s="94" t="s">
        <v>190</v>
      </c>
      <c r="J56" s="116" t="s">
        <v>190</v>
      </c>
      <c r="K56" s="99">
        <f>'2020 ERU'!$G$3</f>
        <v>0</v>
      </c>
      <c r="L56" s="99">
        <f>'2020 ERU'!$B$8</f>
        <v>0</v>
      </c>
      <c r="M56" s="99">
        <f>K56-L56</f>
        <v>0</v>
      </c>
      <c r="N56" s="95">
        <f>'2020 ERU'!$G$8</f>
        <v>0</v>
      </c>
      <c r="O56" s="95" t="s">
        <v>190</v>
      </c>
      <c r="P56" s="94">
        <f>Account_CP2!$CU$9-Account_CP2!$CN$9</f>
        <v>0</v>
      </c>
      <c r="Q56" s="94" t="s">
        <v>190</v>
      </c>
      <c r="R56" s="116" t="s">
        <v>190</v>
      </c>
      <c r="S56" s="94">
        <f t="shared" ref="S56:T58" si="46">C56+K56</f>
        <v>0</v>
      </c>
      <c r="T56" s="94">
        <f t="shared" si="46"/>
        <v>0</v>
      </c>
      <c r="U56" s="99">
        <f>S56-T56</f>
        <v>0</v>
      </c>
      <c r="V56" s="95">
        <f>F56+N56</f>
        <v>0</v>
      </c>
      <c r="W56" s="95" t="s">
        <v>190</v>
      </c>
      <c r="X56" s="94">
        <f>H56+P56</f>
        <v>0</v>
      </c>
      <c r="Y56" s="94" t="s">
        <v>190</v>
      </c>
      <c r="Z56" s="116" t="s">
        <v>190</v>
      </c>
      <c r="AA56" s="98"/>
    </row>
    <row r="57" spans="1:32" s="13" customFormat="1" ht="14.45" customHeight="1" x14ac:dyDescent="0.15">
      <c r="A57" s="241"/>
      <c r="B57" s="140">
        <v>2019</v>
      </c>
      <c r="C57" s="94">
        <f>'2019 CER'!$G$3</f>
        <v>0</v>
      </c>
      <c r="D57" s="94">
        <f>'2019 CER'!$B$8</f>
        <v>0</v>
      </c>
      <c r="E57" s="99">
        <f>C57-D57</f>
        <v>0</v>
      </c>
      <c r="F57" s="95">
        <f>'2019 CER'!$G$8</f>
        <v>0</v>
      </c>
      <c r="G57" s="95" t="s">
        <v>190</v>
      </c>
      <c r="H57" s="94">
        <f>Account_CP2!$AX$9-Account_CP2!$AQ$9</f>
        <v>0</v>
      </c>
      <c r="I57" s="94" t="s">
        <v>190</v>
      </c>
      <c r="J57" s="116" t="s">
        <v>190</v>
      </c>
      <c r="K57" s="99">
        <f>'2019 ERU'!$G$3</f>
        <v>0</v>
      </c>
      <c r="L57" s="99">
        <f>'2019 ERU'!$B$8</f>
        <v>0</v>
      </c>
      <c r="M57" s="99">
        <f t="shared" si="11"/>
        <v>0</v>
      </c>
      <c r="N57" s="95">
        <f>'2019 ERU'!$G$8</f>
        <v>0</v>
      </c>
      <c r="O57" s="95" t="s">
        <v>190</v>
      </c>
      <c r="P57" s="94">
        <f>Account_CP2!$CN$9-Account_CP2!$CG$9</f>
        <v>0</v>
      </c>
      <c r="Q57" s="94" t="s">
        <v>190</v>
      </c>
      <c r="R57" s="116" t="s">
        <v>190</v>
      </c>
      <c r="S57" s="94">
        <f t="shared" si="46"/>
        <v>0</v>
      </c>
      <c r="T57" s="94">
        <f t="shared" si="46"/>
        <v>0</v>
      </c>
      <c r="U57" s="99">
        <f>S57-T57</f>
        <v>0</v>
      </c>
      <c r="V57" s="95">
        <f>F57+N57</f>
        <v>0</v>
      </c>
      <c r="W57" s="95" t="s">
        <v>190</v>
      </c>
      <c r="X57" s="94">
        <f>H57+P57</f>
        <v>0</v>
      </c>
      <c r="Y57" s="94" t="s">
        <v>190</v>
      </c>
      <c r="Z57" s="116" t="s">
        <v>190</v>
      </c>
      <c r="AA57" s="98"/>
    </row>
    <row r="58" spans="1:32" s="13" customFormat="1" ht="14.45" customHeight="1" x14ac:dyDescent="0.15">
      <c r="A58" s="241"/>
      <c r="B58" s="140">
        <v>2018</v>
      </c>
      <c r="C58" s="94">
        <f>'2018 CER'!$G$3</f>
        <v>35000</v>
      </c>
      <c r="D58" s="94">
        <f>'2018 CER'!$B$8</f>
        <v>35000</v>
      </c>
      <c r="E58" s="99">
        <f t="shared" ref="E58:E63" si="47">C58-D58</f>
        <v>0</v>
      </c>
      <c r="F58" s="95">
        <f>'2018 CER'!$G$8</f>
        <v>35000</v>
      </c>
      <c r="G58" s="95" t="s">
        <v>190</v>
      </c>
      <c r="H58" s="94">
        <f>Account_CP2!$AQ$9-Account_CP2!$AJ$9</f>
        <v>0</v>
      </c>
      <c r="I58" s="94" t="s">
        <v>190</v>
      </c>
      <c r="J58" s="116" t="s">
        <v>190</v>
      </c>
      <c r="K58" s="99">
        <f>'2018 ERU'!$G$3</f>
        <v>0</v>
      </c>
      <c r="L58" s="99">
        <f>'2018 ERU'!$B$8</f>
        <v>0</v>
      </c>
      <c r="M58" s="99">
        <f>K58-L58</f>
        <v>0</v>
      </c>
      <c r="N58" s="95">
        <f>'2018 ERU'!$G$8</f>
        <v>0</v>
      </c>
      <c r="O58" s="95" t="s">
        <v>190</v>
      </c>
      <c r="P58" s="94">
        <f>Account_CP2!$CG$9-Account_CP2!$BZ$9</f>
        <v>0</v>
      </c>
      <c r="Q58" s="94" t="s">
        <v>190</v>
      </c>
      <c r="R58" s="116" t="s">
        <v>190</v>
      </c>
      <c r="S58" s="94">
        <f t="shared" si="46"/>
        <v>35000</v>
      </c>
      <c r="T58" s="94">
        <f t="shared" si="46"/>
        <v>35000</v>
      </c>
      <c r="U58" s="99">
        <f t="shared" ref="U58:U63" si="48">S58-T58</f>
        <v>0</v>
      </c>
      <c r="V58" s="95">
        <f t="shared" ref="V58:V63" si="49">F58+N58</f>
        <v>35000</v>
      </c>
      <c r="W58" s="95" t="s">
        <v>190</v>
      </c>
      <c r="X58" s="94">
        <f t="shared" ref="X58:X63" si="50">H58+P58</f>
        <v>0</v>
      </c>
      <c r="Y58" s="94" t="s">
        <v>190</v>
      </c>
      <c r="Z58" s="116" t="s">
        <v>190</v>
      </c>
      <c r="AA58" s="98"/>
    </row>
    <row r="59" spans="1:32" s="13" customFormat="1" ht="14.45" customHeight="1" x14ac:dyDescent="0.15">
      <c r="A59" s="241"/>
      <c r="B59" s="105">
        <v>2017</v>
      </c>
      <c r="C59" s="94">
        <f>'2017 CER'!$G$3</f>
        <v>48593</v>
      </c>
      <c r="D59" s="94">
        <f>'2017 CER'!$B$8</f>
        <v>48593</v>
      </c>
      <c r="E59" s="99">
        <f t="shared" si="47"/>
        <v>0</v>
      </c>
      <c r="F59" s="95">
        <f>'2017 CER'!$G$8</f>
        <v>48593</v>
      </c>
      <c r="G59" s="95" t="s">
        <v>190</v>
      </c>
      <c r="H59" s="94">
        <f>Account_CP2!$AJ$9-Account_CP2!$AC$9</f>
        <v>0</v>
      </c>
      <c r="I59" s="94" t="s">
        <v>190</v>
      </c>
      <c r="J59" s="116" t="s">
        <v>190</v>
      </c>
      <c r="K59" s="99">
        <f>'2017 ERU'!$G$3</f>
        <v>620328</v>
      </c>
      <c r="L59" s="99">
        <f>'2017 ERU'!$B$8</f>
        <v>620328</v>
      </c>
      <c r="M59" s="99">
        <f t="shared" si="11"/>
        <v>0</v>
      </c>
      <c r="N59" s="95">
        <f>'2017 ERU'!$G$8</f>
        <v>620328</v>
      </c>
      <c r="O59" s="95" t="s">
        <v>190</v>
      </c>
      <c r="P59" s="94">
        <f>Account_CP2!$BZ$9-Account_CP2!$BS$9</f>
        <v>0</v>
      </c>
      <c r="Q59" s="94" t="s">
        <v>190</v>
      </c>
      <c r="R59" s="116" t="s">
        <v>190</v>
      </c>
      <c r="S59" s="94">
        <f t="shared" ref="S59:T63" si="51">C59+K59</f>
        <v>668921</v>
      </c>
      <c r="T59" s="94">
        <f t="shared" si="51"/>
        <v>668921</v>
      </c>
      <c r="U59" s="99">
        <f t="shared" si="48"/>
        <v>0</v>
      </c>
      <c r="V59" s="95">
        <f t="shared" si="49"/>
        <v>668921</v>
      </c>
      <c r="W59" s="95" t="s">
        <v>190</v>
      </c>
      <c r="X59" s="94">
        <f t="shared" si="50"/>
        <v>0</v>
      </c>
      <c r="Y59" s="94" t="s">
        <v>190</v>
      </c>
      <c r="Z59" s="116" t="s">
        <v>190</v>
      </c>
      <c r="AA59" s="98"/>
    </row>
    <row r="60" spans="1:32" s="13" customFormat="1" ht="14.45" customHeight="1" x14ac:dyDescent="0.15">
      <c r="A60" s="241"/>
      <c r="B60" s="106">
        <v>2016</v>
      </c>
      <c r="C60" s="94">
        <f>'2016 CER'!G3</f>
        <v>0</v>
      </c>
      <c r="D60" s="94">
        <f>'2016 CER'!B8</f>
        <v>0</v>
      </c>
      <c r="E60" s="99">
        <f t="shared" si="47"/>
        <v>0</v>
      </c>
      <c r="F60" s="95">
        <f>'2016 CER'!G8</f>
        <v>0</v>
      </c>
      <c r="G60" s="95" t="s">
        <v>190</v>
      </c>
      <c r="H60" s="94">
        <f>Account_CP2!$AC$9-Account_CP2!$V$9</f>
        <v>0</v>
      </c>
      <c r="I60" s="94" t="s">
        <v>190</v>
      </c>
      <c r="J60" s="116" t="s">
        <v>190</v>
      </c>
      <c r="K60" s="99">
        <f>'2016 ERU'!G3</f>
        <v>0</v>
      </c>
      <c r="L60" s="99">
        <f>'2016 ERU'!B8</f>
        <v>0</v>
      </c>
      <c r="M60" s="99">
        <f t="shared" si="11"/>
        <v>0</v>
      </c>
      <c r="N60" s="95">
        <f>'2016 ERU'!G8</f>
        <v>0</v>
      </c>
      <c r="O60" s="95" t="s">
        <v>190</v>
      </c>
      <c r="P60" s="94">
        <f>Account_CP2!$BS$9</f>
        <v>0</v>
      </c>
      <c r="Q60" s="94" t="s">
        <v>190</v>
      </c>
      <c r="R60" s="116" t="s">
        <v>190</v>
      </c>
      <c r="S60" s="94">
        <f t="shared" si="51"/>
        <v>0</v>
      </c>
      <c r="T60" s="94">
        <f t="shared" si="51"/>
        <v>0</v>
      </c>
      <c r="U60" s="99">
        <f t="shared" si="48"/>
        <v>0</v>
      </c>
      <c r="V60" s="95">
        <f t="shared" si="49"/>
        <v>0</v>
      </c>
      <c r="W60" s="95" t="s">
        <v>190</v>
      </c>
      <c r="X60" s="94">
        <f t="shared" si="50"/>
        <v>0</v>
      </c>
      <c r="Y60" s="94" t="s">
        <v>190</v>
      </c>
      <c r="Z60" s="116" t="s">
        <v>190</v>
      </c>
      <c r="AA60" s="98"/>
    </row>
    <row r="61" spans="1:32" s="13" customFormat="1" ht="14.45" customHeight="1" x14ac:dyDescent="0.15">
      <c r="A61" s="241"/>
      <c r="B61" s="106">
        <v>2015</v>
      </c>
      <c r="C61" s="99">
        <f>'2015 CER'!G3</f>
        <v>0</v>
      </c>
      <c r="D61" s="99">
        <f>'2015 CER'!B8</f>
        <v>0</v>
      </c>
      <c r="E61" s="99">
        <f t="shared" si="47"/>
        <v>0</v>
      </c>
      <c r="F61" s="95">
        <f>'2015 CER'!G8</f>
        <v>0</v>
      </c>
      <c r="G61" s="100" t="s">
        <v>190</v>
      </c>
      <c r="H61" s="94">
        <f>Account_CP2!$V$9</f>
        <v>0</v>
      </c>
      <c r="I61" s="99" t="s">
        <v>190</v>
      </c>
      <c r="J61" s="115" t="s">
        <v>190</v>
      </c>
      <c r="K61" s="99">
        <v>0</v>
      </c>
      <c r="L61" s="99">
        <v>0</v>
      </c>
      <c r="M61" s="99">
        <f t="shared" si="11"/>
        <v>0</v>
      </c>
      <c r="N61" s="95">
        <v>0</v>
      </c>
      <c r="O61" s="100" t="s">
        <v>190</v>
      </c>
      <c r="P61" s="99">
        <v>0</v>
      </c>
      <c r="Q61" s="99" t="s">
        <v>190</v>
      </c>
      <c r="R61" s="115" t="s">
        <v>190</v>
      </c>
      <c r="S61" s="99">
        <f t="shared" si="51"/>
        <v>0</v>
      </c>
      <c r="T61" s="99">
        <f t="shared" si="51"/>
        <v>0</v>
      </c>
      <c r="U61" s="99">
        <f t="shared" si="48"/>
        <v>0</v>
      </c>
      <c r="V61" s="95">
        <f t="shared" si="49"/>
        <v>0</v>
      </c>
      <c r="W61" s="100" t="s">
        <v>190</v>
      </c>
      <c r="X61" s="94">
        <f t="shared" si="50"/>
        <v>0</v>
      </c>
      <c r="Y61" s="99" t="s">
        <v>190</v>
      </c>
      <c r="Z61" s="115" t="s">
        <v>190</v>
      </c>
      <c r="AA61" s="98"/>
    </row>
    <row r="62" spans="1:32" s="13" customFormat="1" ht="14.45" customHeight="1" x14ac:dyDescent="0.15">
      <c r="A62" s="241"/>
      <c r="B62" s="106">
        <v>2014</v>
      </c>
      <c r="C62" s="99">
        <f>'2014 CER'!G3</f>
        <v>0</v>
      </c>
      <c r="D62" s="99">
        <f>'2014 CER'!B8</f>
        <v>0</v>
      </c>
      <c r="E62" s="99">
        <f t="shared" si="47"/>
        <v>0</v>
      </c>
      <c r="F62" s="95">
        <f>'2014 CER'!G8</f>
        <v>0</v>
      </c>
      <c r="G62" s="100" t="s">
        <v>190</v>
      </c>
      <c r="H62" s="94">
        <f>Account_CP2!$O$9</f>
        <v>0</v>
      </c>
      <c r="I62" s="99" t="s">
        <v>190</v>
      </c>
      <c r="J62" s="115" t="s">
        <v>190</v>
      </c>
      <c r="K62" s="99">
        <v>0</v>
      </c>
      <c r="L62" s="99">
        <v>0</v>
      </c>
      <c r="M62" s="99">
        <f t="shared" si="11"/>
        <v>0</v>
      </c>
      <c r="N62" s="95">
        <v>0</v>
      </c>
      <c r="O62" s="100" t="s">
        <v>190</v>
      </c>
      <c r="P62" s="99">
        <v>0</v>
      </c>
      <c r="Q62" s="99" t="s">
        <v>190</v>
      </c>
      <c r="R62" s="115" t="s">
        <v>190</v>
      </c>
      <c r="S62" s="99">
        <f t="shared" si="51"/>
        <v>0</v>
      </c>
      <c r="T62" s="99">
        <f t="shared" si="51"/>
        <v>0</v>
      </c>
      <c r="U62" s="99">
        <f t="shared" si="48"/>
        <v>0</v>
      </c>
      <c r="V62" s="95">
        <f t="shared" si="49"/>
        <v>0</v>
      </c>
      <c r="W62" s="100" t="s">
        <v>190</v>
      </c>
      <c r="X62" s="94">
        <f t="shared" si="50"/>
        <v>0</v>
      </c>
      <c r="Y62" s="99" t="s">
        <v>190</v>
      </c>
      <c r="Z62" s="115" t="s">
        <v>190</v>
      </c>
      <c r="AA62" s="98"/>
    </row>
    <row r="63" spans="1:32" s="13" customFormat="1" ht="14.45" customHeight="1" x14ac:dyDescent="0.15">
      <c r="A63" s="241"/>
      <c r="B63" s="106">
        <v>2013</v>
      </c>
      <c r="C63" s="99">
        <f>'2013 CER'!G3</f>
        <v>0</v>
      </c>
      <c r="D63" s="99">
        <f>'2013 CER'!B8</f>
        <v>0</v>
      </c>
      <c r="E63" s="99">
        <f t="shared" si="47"/>
        <v>0</v>
      </c>
      <c r="F63" s="95">
        <f>'2013 CER'!G8</f>
        <v>0</v>
      </c>
      <c r="G63" s="100" t="s">
        <v>190</v>
      </c>
      <c r="H63" s="94">
        <f>Account_CP2!$H$9</f>
        <v>0</v>
      </c>
      <c r="I63" s="99" t="s">
        <v>190</v>
      </c>
      <c r="J63" s="115" t="s">
        <v>190</v>
      </c>
      <c r="K63" s="99">
        <v>0</v>
      </c>
      <c r="L63" s="99">
        <v>0</v>
      </c>
      <c r="M63" s="99">
        <f t="shared" si="11"/>
        <v>0</v>
      </c>
      <c r="N63" s="95">
        <v>0</v>
      </c>
      <c r="O63" s="100" t="s">
        <v>190</v>
      </c>
      <c r="P63" s="99">
        <v>0</v>
      </c>
      <c r="Q63" s="99" t="s">
        <v>190</v>
      </c>
      <c r="R63" s="115" t="s">
        <v>190</v>
      </c>
      <c r="S63" s="99">
        <f t="shared" si="51"/>
        <v>0</v>
      </c>
      <c r="T63" s="99">
        <f t="shared" si="51"/>
        <v>0</v>
      </c>
      <c r="U63" s="99">
        <f t="shared" si="48"/>
        <v>0</v>
      </c>
      <c r="V63" s="95">
        <f t="shared" si="49"/>
        <v>0</v>
      </c>
      <c r="W63" s="100" t="s">
        <v>190</v>
      </c>
      <c r="X63" s="94">
        <f t="shared" si="50"/>
        <v>0</v>
      </c>
      <c r="Y63" s="99" t="s">
        <v>190</v>
      </c>
      <c r="Z63" s="115" t="s">
        <v>190</v>
      </c>
      <c r="AA63" s="98"/>
    </row>
    <row r="64" spans="1:32" ht="14.45" customHeight="1" x14ac:dyDescent="0.15">
      <c r="A64" s="242"/>
      <c r="B64" s="107" t="s">
        <v>164</v>
      </c>
      <c r="C64" s="92">
        <f>SUM(C55:C63)</f>
        <v>83593</v>
      </c>
      <c r="D64" s="92">
        <f>SUM(D55:D63)</f>
        <v>83593</v>
      </c>
      <c r="E64" s="92">
        <f>SUM(E55:E63)</f>
        <v>0</v>
      </c>
      <c r="F64" s="91">
        <f>SUM(F55:F63)</f>
        <v>83593</v>
      </c>
      <c r="G64" s="91" t="s">
        <v>190</v>
      </c>
      <c r="H64" s="92">
        <f>SUM(H55:H63)</f>
        <v>0</v>
      </c>
      <c r="I64" s="92" t="s">
        <v>190</v>
      </c>
      <c r="J64" s="117" t="s">
        <v>190</v>
      </c>
      <c r="K64" s="92">
        <f>SUM(K55:K63)</f>
        <v>620328</v>
      </c>
      <c r="L64" s="92">
        <f>SUM(L55:L63)</f>
        <v>620328</v>
      </c>
      <c r="M64" s="92">
        <f t="shared" si="11"/>
        <v>0</v>
      </c>
      <c r="N64" s="91">
        <f>SUM(N55:N63)</f>
        <v>620328</v>
      </c>
      <c r="O64" s="91" t="s">
        <v>190</v>
      </c>
      <c r="P64" s="92">
        <f>SUM(P55:P63)</f>
        <v>0</v>
      </c>
      <c r="Q64" s="92" t="s">
        <v>190</v>
      </c>
      <c r="R64" s="117" t="s">
        <v>190</v>
      </c>
      <c r="S64" s="92">
        <f>SUM(S55:S63)</f>
        <v>703921</v>
      </c>
      <c r="T64" s="92">
        <f>SUM(T55:T63)</f>
        <v>703921</v>
      </c>
      <c r="U64" s="92">
        <f>SUM(U55:U63)</f>
        <v>0</v>
      </c>
      <c r="V64" s="91">
        <f>SUM(V55:V63)</f>
        <v>703921</v>
      </c>
      <c r="W64" s="91" t="s">
        <v>190</v>
      </c>
      <c r="X64" s="92">
        <f>SUM(X55:X63)</f>
        <v>0</v>
      </c>
      <c r="Y64" s="92" t="s">
        <v>190</v>
      </c>
      <c r="Z64" s="117" t="s">
        <v>190</v>
      </c>
      <c r="AA64"/>
      <c r="AB64"/>
      <c r="AC64"/>
      <c r="AD64"/>
      <c r="AE64"/>
      <c r="AF64"/>
    </row>
    <row r="65" spans="1:32" ht="14.1" customHeight="1" x14ac:dyDescent="0.15">
      <c r="A65" s="240" t="s">
        <v>182</v>
      </c>
      <c r="B65" s="140">
        <v>2021</v>
      </c>
      <c r="C65" s="94">
        <f>'2021 CER'!$H$3</f>
        <v>0</v>
      </c>
      <c r="D65" s="94">
        <f>'2021 CER'!$B$9</f>
        <v>0</v>
      </c>
      <c r="E65" s="99">
        <f>C65-D65</f>
        <v>0</v>
      </c>
      <c r="F65" s="95">
        <f>'2021 CER'!$H$9</f>
        <v>0</v>
      </c>
      <c r="G65" s="95" t="s">
        <v>190</v>
      </c>
      <c r="H65" s="94">
        <f>Account_CP2!$BL$10-Account_CP2!$BE$10</f>
        <v>0</v>
      </c>
      <c r="I65" s="94" t="s">
        <v>190</v>
      </c>
      <c r="J65" s="116" t="s">
        <v>190</v>
      </c>
      <c r="K65" s="99">
        <f>'2021 ERU'!$H$3</f>
        <v>0</v>
      </c>
      <c r="L65" s="99">
        <f>'2021 ERU'!$B$9</f>
        <v>0</v>
      </c>
      <c r="M65" s="99">
        <f>K65-L65</f>
        <v>0</v>
      </c>
      <c r="N65" s="95">
        <f>'2021 ERU'!$H$9</f>
        <v>0</v>
      </c>
      <c r="O65" s="95" t="s">
        <v>190</v>
      </c>
      <c r="P65" s="94">
        <f>Account_CP2!$DB$10-Account_CP2!$CU$10</f>
        <v>0</v>
      </c>
      <c r="Q65" s="94" t="s">
        <v>190</v>
      </c>
      <c r="R65" s="116" t="s">
        <v>190</v>
      </c>
      <c r="S65" s="94">
        <f t="shared" ref="S65" si="52">C65+K65</f>
        <v>0</v>
      </c>
      <c r="T65" s="94">
        <f t="shared" ref="T65" si="53">D65+L65</f>
        <v>0</v>
      </c>
      <c r="U65" s="99">
        <f>S65-T65</f>
        <v>0</v>
      </c>
      <c r="V65" s="95">
        <f>F65+N65</f>
        <v>0</v>
      </c>
      <c r="W65" s="95" t="s">
        <v>190</v>
      </c>
      <c r="X65" s="94">
        <f>H65+P65</f>
        <v>0</v>
      </c>
      <c r="Y65" s="94" t="s">
        <v>190</v>
      </c>
      <c r="Z65" s="116" t="s">
        <v>190</v>
      </c>
      <c r="AA65"/>
      <c r="AB65"/>
      <c r="AC65"/>
      <c r="AD65"/>
      <c r="AE65"/>
      <c r="AF65"/>
    </row>
    <row r="66" spans="1:32" ht="14.1" customHeight="1" x14ac:dyDescent="0.15">
      <c r="A66" s="241"/>
      <c r="B66" s="140">
        <v>2020</v>
      </c>
      <c r="C66" s="94">
        <f>'2020 CER'!$H$3</f>
        <v>0</v>
      </c>
      <c r="D66" s="94">
        <f>'2020 CER'!$B$9</f>
        <v>0</v>
      </c>
      <c r="E66" s="99">
        <f>C66-D66</f>
        <v>0</v>
      </c>
      <c r="F66" s="95">
        <f>'2020 CER'!$H$9</f>
        <v>0</v>
      </c>
      <c r="G66" s="95" t="s">
        <v>190</v>
      </c>
      <c r="H66" s="94">
        <f>Account_CP2!$BE$10-Account_CP2!$AX$10</f>
        <v>0</v>
      </c>
      <c r="I66" s="94" t="s">
        <v>190</v>
      </c>
      <c r="J66" s="116" t="s">
        <v>190</v>
      </c>
      <c r="K66" s="99">
        <f>'2020 ERU'!$H$3</f>
        <v>0</v>
      </c>
      <c r="L66" s="99">
        <f>'2020 ERU'!$B$9</f>
        <v>0</v>
      </c>
      <c r="M66" s="99">
        <f>K66-L66</f>
        <v>0</v>
      </c>
      <c r="N66" s="95">
        <f>'2020 ERU'!$H$9</f>
        <v>0</v>
      </c>
      <c r="O66" s="95" t="s">
        <v>190</v>
      </c>
      <c r="P66" s="94">
        <f>Account_CP2!$CU$10-Account_CP2!$CN$10</f>
        <v>0</v>
      </c>
      <c r="Q66" s="94" t="s">
        <v>190</v>
      </c>
      <c r="R66" s="116" t="s">
        <v>190</v>
      </c>
      <c r="S66" s="94">
        <f t="shared" ref="S66:T68" si="54">C66+K66</f>
        <v>0</v>
      </c>
      <c r="T66" s="94">
        <f t="shared" si="54"/>
        <v>0</v>
      </c>
      <c r="U66" s="99">
        <f>S66-T66</f>
        <v>0</v>
      </c>
      <c r="V66" s="95">
        <f>F66+N66</f>
        <v>0</v>
      </c>
      <c r="W66" s="95" t="s">
        <v>190</v>
      </c>
      <c r="X66" s="94">
        <f>H66+P66</f>
        <v>0</v>
      </c>
      <c r="Y66" s="94" t="s">
        <v>190</v>
      </c>
      <c r="Z66" s="116" t="s">
        <v>190</v>
      </c>
      <c r="AA66"/>
      <c r="AB66"/>
      <c r="AC66"/>
      <c r="AD66"/>
      <c r="AE66"/>
      <c r="AF66"/>
    </row>
    <row r="67" spans="1:32" ht="14.1" customHeight="1" x14ac:dyDescent="0.15">
      <c r="A67" s="241"/>
      <c r="B67" s="140">
        <v>2019</v>
      </c>
      <c r="C67" s="94">
        <f>'2019 CER'!$H$3</f>
        <v>0</v>
      </c>
      <c r="D67" s="94">
        <f>'2019 CER'!$B$9</f>
        <v>0</v>
      </c>
      <c r="E67" s="99">
        <f>C67-D67</f>
        <v>0</v>
      </c>
      <c r="F67" s="95">
        <f>'2019 CER'!$H$9</f>
        <v>0</v>
      </c>
      <c r="G67" s="95" t="s">
        <v>190</v>
      </c>
      <c r="H67" s="94">
        <f>Account_CP2!$AX$10-Account_CP2!$AQ$10</f>
        <v>0</v>
      </c>
      <c r="I67" s="94" t="s">
        <v>190</v>
      </c>
      <c r="J67" s="116" t="s">
        <v>190</v>
      </c>
      <c r="K67" s="99">
        <f>'2019 ERU'!$H$3</f>
        <v>0</v>
      </c>
      <c r="L67" s="99">
        <f>'2019 ERU'!$B$9</f>
        <v>0</v>
      </c>
      <c r="M67" s="99">
        <f t="shared" si="11"/>
        <v>0</v>
      </c>
      <c r="N67" s="95">
        <f>'2019 ERU'!$H$9</f>
        <v>0</v>
      </c>
      <c r="O67" s="95" t="s">
        <v>190</v>
      </c>
      <c r="P67" s="94">
        <f>Account_CP2!$CN$10-Account_CP2!$CG$10</f>
        <v>0</v>
      </c>
      <c r="Q67" s="94" t="s">
        <v>190</v>
      </c>
      <c r="R67" s="116" t="s">
        <v>190</v>
      </c>
      <c r="S67" s="94">
        <f t="shared" si="54"/>
        <v>0</v>
      </c>
      <c r="T67" s="94">
        <f t="shared" si="54"/>
        <v>0</v>
      </c>
      <c r="U67" s="99">
        <f>S67-T67</f>
        <v>0</v>
      </c>
      <c r="V67" s="95">
        <f>F67+N67</f>
        <v>0</v>
      </c>
      <c r="W67" s="95" t="s">
        <v>190</v>
      </c>
      <c r="X67" s="94">
        <f>H67+P67</f>
        <v>0</v>
      </c>
      <c r="Y67" s="94" t="s">
        <v>190</v>
      </c>
      <c r="Z67" s="116" t="s">
        <v>190</v>
      </c>
      <c r="AA67"/>
      <c r="AB67"/>
      <c r="AC67"/>
      <c r="AD67"/>
      <c r="AE67"/>
      <c r="AF67"/>
    </row>
    <row r="68" spans="1:32" ht="14.1" customHeight="1" x14ac:dyDescent="0.15">
      <c r="A68" s="241"/>
      <c r="B68" s="140">
        <v>2018</v>
      </c>
      <c r="C68" s="94">
        <f>'2018 CER'!$H$3</f>
        <v>0</v>
      </c>
      <c r="D68" s="94">
        <f>'2018 CER'!$B$9</f>
        <v>0</v>
      </c>
      <c r="E68" s="99">
        <f t="shared" ref="E68:E73" si="55">C68-D68</f>
        <v>0</v>
      </c>
      <c r="F68" s="95">
        <f>'2018 CER'!$H$9</f>
        <v>0</v>
      </c>
      <c r="G68" s="95" t="s">
        <v>190</v>
      </c>
      <c r="H68" s="94">
        <f>Account_CP2!$AQ$10-Account_CP2!$AJ$10</f>
        <v>0</v>
      </c>
      <c r="I68" s="94" t="s">
        <v>190</v>
      </c>
      <c r="J68" s="116" t="s">
        <v>190</v>
      </c>
      <c r="K68" s="99">
        <f>'2018 ERU'!$H$3</f>
        <v>0</v>
      </c>
      <c r="L68" s="99">
        <f>'2018 ERU'!$B$9</f>
        <v>0</v>
      </c>
      <c r="M68" s="99">
        <f>K68-L68</f>
        <v>0</v>
      </c>
      <c r="N68" s="95">
        <f>'2018 ERU'!$H$9</f>
        <v>0</v>
      </c>
      <c r="O68" s="95" t="s">
        <v>190</v>
      </c>
      <c r="P68" s="94">
        <f>Account_CP2!$CG$10-Account_CP2!$BZ$10</f>
        <v>0</v>
      </c>
      <c r="Q68" s="94" t="s">
        <v>190</v>
      </c>
      <c r="R68" s="116" t="s">
        <v>190</v>
      </c>
      <c r="S68" s="94">
        <f t="shared" si="54"/>
        <v>0</v>
      </c>
      <c r="T68" s="94">
        <f t="shared" si="54"/>
        <v>0</v>
      </c>
      <c r="U68" s="99">
        <f t="shared" ref="U68:U73" si="56">S68-T68</f>
        <v>0</v>
      </c>
      <c r="V68" s="95">
        <f t="shared" ref="V68:V73" si="57">F68+N68</f>
        <v>0</v>
      </c>
      <c r="W68" s="95" t="s">
        <v>190</v>
      </c>
      <c r="X68" s="94">
        <f t="shared" ref="X68:X73" si="58">H68+P68</f>
        <v>0</v>
      </c>
      <c r="Y68" s="94" t="s">
        <v>190</v>
      </c>
      <c r="Z68" s="116" t="s">
        <v>190</v>
      </c>
      <c r="AA68"/>
      <c r="AB68"/>
      <c r="AC68"/>
      <c r="AD68"/>
      <c r="AE68"/>
      <c r="AF68"/>
    </row>
    <row r="69" spans="1:32" ht="14.45" customHeight="1" x14ac:dyDescent="0.15">
      <c r="A69" s="241"/>
      <c r="B69" s="105">
        <v>2017</v>
      </c>
      <c r="C69" s="94">
        <f>'2017 CER'!$H$3</f>
        <v>0</v>
      </c>
      <c r="D69" s="94">
        <f>'2017 CER'!$B$9</f>
        <v>0</v>
      </c>
      <c r="E69" s="99">
        <f t="shared" si="55"/>
        <v>0</v>
      </c>
      <c r="F69" s="95">
        <f>'2017 CER'!$H$9</f>
        <v>0</v>
      </c>
      <c r="G69" s="95" t="s">
        <v>190</v>
      </c>
      <c r="H69" s="94">
        <f>Account_CP2!$AJ$10-Account_CP2!$AC$10</f>
        <v>0</v>
      </c>
      <c r="I69" s="94" t="s">
        <v>190</v>
      </c>
      <c r="J69" s="116" t="s">
        <v>190</v>
      </c>
      <c r="K69" s="99">
        <f>'2017 ERU'!$H$3</f>
        <v>0</v>
      </c>
      <c r="L69" s="99">
        <f>'2017 ERU'!$B$9</f>
        <v>0</v>
      </c>
      <c r="M69" s="99">
        <f t="shared" si="11"/>
        <v>0</v>
      </c>
      <c r="N69" s="95">
        <f>'2017 ERU'!$H$9</f>
        <v>0</v>
      </c>
      <c r="O69" s="95" t="s">
        <v>190</v>
      </c>
      <c r="P69" s="94">
        <f>Account_CP2!$BZ$10-Account_CP2!$BS$10</f>
        <v>0</v>
      </c>
      <c r="Q69" s="94" t="s">
        <v>190</v>
      </c>
      <c r="R69" s="116" t="s">
        <v>190</v>
      </c>
      <c r="S69" s="94">
        <f t="shared" ref="S69:T73" si="59">C69+K69</f>
        <v>0</v>
      </c>
      <c r="T69" s="94">
        <f t="shared" si="59"/>
        <v>0</v>
      </c>
      <c r="U69" s="99">
        <f t="shared" si="56"/>
        <v>0</v>
      </c>
      <c r="V69" s="95">
        <f t="shared" si="57"/>
        <v>0</v>
      </c>
      <c r="W69" s="95" t="s">
        <v>190</v>
      </c>
      <c r="X69" s="94">
        <f t="shared" si="58"/>
        <v>0</v>
      </c>
      <c r="Y69" s="94" t="s">
        <v>190</v>
      </c>
      <c r="Z69" s="116" t="s">
        <v>190</v>
      </c>
      <c r="AA69"/>
      <c r="AB69"/>
      <c r="AC69"/>
      <c r="AD69"/>
      <c r="AE69"/>
      <c r="AF69"/>
    </row>
    <row r="70" spans="1:32" ht="14.45" customHeight="1" x14ac:dyDescent="0.15">
      <c r="A70" s="241"/>
      <c r="B70" s="106">
        <v>2016</v>
      </c>
      <c r="C70" s="94">
        <f>'2016 CER'!H3</f>
        <v>0</v>
      </c>
      <c r="D70" s="94">
        <f>'2016 CER'!B9</f>
        <v>0</v>
      </c>
      <c r="E70" s="99">
        <f t="shared" si="55"/>
        <v>0</v>
      </c>
      <c r="F70" s="95">
        <f>'2016 CER'!H9</f>
        <v>0</v>
      </c>
      <c r="G70" s="95" t="s">
        <v>190</v>
      </c>
      <c r="H70" s="94">
        <f>Account_CP2!$AC$10-Account_CP2!$V$10</f>
        <v>0</v>
      </c>
      <c r="I70" s="94" t="s">
        <v>190</v>
      </c>
      <c r="J70" s="116" t="s">
        <v>190</v>
      </c>
      <c r="K70" s="99">
        <f>'2016 ERU'!H3</f>
        <v>0</v>
      </c>
      <c r="L70" s="99">
        <f>'2016 ERU'!B9</f>
        <v>0</v>
      </c>
      <c r="M70" s="99">
        <f t="shared" si="11"/>
        <v>0</v>
      </c>
      <c r="N70" s="95">
        <f>'2016 ERU'!H9</f>
        <v>0</v>
      </c>
      <c r="O70" s="95" t="s">
        <v>190</v>
      </c>
      <c r="P70" s="94">
        <f>Account_CP2!$BS$10</f>
        <v>0</v>
      </c>
      <c r="Q70" s="94" t="s">
        <v>190</v>
      </c>
      <c r="R70" s="116" t="s">
        <v>190</v>
      </c>
      <c r="S70" s="94">
        <f t="shared" si="59"/>
        <v>0</v>
      </c>
      <c r="T70" s="94">
        <f t="shared" si="59"/>
        <v>0</v>
      </c>
      <c r="U70" s="99">
        <f t="shared" si="56"/>
        <v>0</v>
      </c>
      <c r="V70" s="95">
        <f t="shared" si="57"/>
        <v>0</v>
      </c>
      <c r="W70" s="95" t="s">
        <v>190</v>
      </c>
      <c r="X70" s="94">
        <f t="shared" si="58"/>
        <v>0</v>
      </c>
      <c r="Y70" s="94" t="s">
        <v>190</v>
      </c>
      <c r="Z70" s="116" t="s">
        <v>190</v>
      </c>
      <c r="AA70"/>
      <c r="AB70"/>
      <c r="AC70"/>
      <c r="AD70"/>
      <c r="AE70"/>
      <c r="AF70"/>
    </row>
    <row r="71" spans="1:32" ht="14.45" customHeight="1" x14ac:dyDescent="0.15">
      <c r="A71" s="241"/>
      <c r="B71" s="106">
        <v>2015</v>
      </c>
      <c r="C71" s="99">
        <f>'2015 CER'!H3</f>
        <v>0</v>
      </c>
      <c r="D71" s="99">
        <f>'2015 CER'!B9</f>
        <v>0</v>
      </c>
      <c r="E71" s="99">
        <f t="shared" si="55"/>
        <v>0</v>
      </c>
      <c r="F71" s="95">
        <f>'2015 CER'!H9</f>
        <v>0</v>
      </c>
      <c r="G71" s="100" t="s">
        <v>190</v>
      </c>
      <c r="H71" s="94">
        <f>Account_CP2!$V$10-Account_CP2!$O$10</f>
        <v>0</v>
      </c>
      <c r="I71" s="99" t="s">
        <v>190</v>
      </c>
      <c r="J71" s="115" t="s">
        <v>190</v>
      </c>
      <c r="K71" s="99">
        <v>0</v>
      </c>
      <c r="L71" s="99">
        <v>0</v>
      </c>
      <c r="M71" s="99">
        <f t="shared" si="11"/>
        <v>0</v>
      </c>
      <c r="N71" s="95">
        <v>0</v>
      </c>
      <c r="O71" s="100" t="s">
        <v>190</v>
      </c>
      <c r="P71" s="99">
        <v>0</v>
      </c>
      <c r="Q71" s="99" t="s">
        <v>190</v>
      </c>
      <c r="R71" s="115" t="s">
        <v>190</v>
      </c>
      <c r="S71" s="99">
        <f t="shared" si="59"/>
        <v>0</v>
      </c>
      <c r="T71" s="99">
        <f t="shared" si="59"/>
        <v>0</v>
      </c>
      <c r="U71" s="99">
        <f t="shared" si="56"/>
        <v>0</v>
      </c>
      <c r="V71" s="95">
        <f t="shared" si="57"/>
        <v>0</v>
      </c>
      <c r="W71" s="100" t="s">
        <v>190</v>
      </c>
      <c r="X71" s="94">
        <f t="shared" si="58"/>
        <v>0</v>
      </c>
      <c r="Y71" s="99" t="s">
        <v>190</v>
      </c>
      <c r="Z71" s="115" t="s">
        <v>190</v>
      </c>
      <c r="AA71"/>
      <c r="AB71"/>
      <c r="AC71"/>
      <c r="AD71"/>
      <c r="AE71"/>
      <c r="AF71"/>
    </row>
    <row r="72" spans="1:32" ht="14.45" customHeight="1" x14ac:dyDescent="0.15">
      <c r="A72" s="241"/>
      <c r="B72" s="106">
        <v>2014</v>
      </c>
      <c r="C72" s="99">
        <f>'2014 CER'!H3</f>
        <v>0</v>
      </c>
      <c r="D72" s="99">
        <f>'2014 CER'!B9</f>
        <v>0</v>
      </c>
      <c r="E72" s="99">
        <f t="shared" si="55"/>
        <v>0</v>
      </c>
      <c r="F72" s="95">
        <f>'2014 CER'!H9</f>
        <v>0</v>
      </c>
      <c r="G72" s="100" t="s">
        <v>190</v>
      </c>
      <c r="H72" s="94">
        <f>Account_CP2!$O$10-Account_CP2!$H$10</f>
        <v>0</v>
      </c>
      <c r="I72" s="99" t="s">
        <v>190</v>
      </c>
      <c r="J72" s="115" t="s">
        <v>190</v>
      </c>
      <c r="K72" s="99">
        <v>0</v>
      </c>
      <c r="L72" s="99">
        <v>0</v>
      </c>
      <c r="M72" s="99">
        <f t="shared" si="11"/>
        <v>0</v>
      </c>
      <c r="N72" s="95">
        <v>0</v>
      </c>
      <c r="O72" s="100" t="s">
        <v>190</v>
      </c>
      <c r="P72" s="99">
        <v>0</v>
      </c>
      <c r="Q72" s="99" t="s">
        <v>190</v>
      </c>
      <c r="R72" s="115" t="s">
        <v>190</v>
      </c>
      <c r="S72" s="99">
        <f t="shared" si="59"/>
        <v>0</v>
      </c>
      <c r="T72" s="99">
        <f t="shared" si="59"/>
        <v>0</v>
      </c>
      <c r="U72" s="99">
        <f t="shared" si="56"/>
        <v>0</v>
      </c>
      <c r="V72" s="95">
        <f t="shared" si="57"/>
        <v>0</v>
      </c>
      <c r="W72" s="100" t="s">
        <v>190</v>
      </c>
      <c r="X72" s="94">
        <f t="shared" si="58"/>
        <v>0</v>
      </c>
      <c r="Y72" s="99" t="s">
        <v>190</v>
      </c>
      <c r="Z72" s="115" t="s">
        <v>190</v>
      </c>
      <c r="AA72"/>
      <c r="AB72"/>
      <c r="AC72"/>
      <c r="AD72"/>
      <c r="AE72"/>
      <c r="AF72"/>
    </row>
    <row r="73" spans="1:32" ht="14.45" customHeight="1" x14ac:dyDescent="0.15">
      <c r="A73" s="241"/>
      <c r="B73" s="106">
        <v>2013</v>
      </c>
      <c r="C73" s="99">
        <f>'2013 CER'!H3</f>
        <v>0</v>
      </c>
      <c r="D73" s="99">
        <f>'2013 CER'!B9</f>
        <v>0</v>
      </c>
      <c r="E73" s="99">
        <f t="shared" si="55"/>
        <v>0</v>
      </c>
      <c r="F73" s="95">
        <f>'2013 CER'!H9</f>
        <v>0</v>
      </c>
      <c r="G73" s="100" t="s">
        <v>190</v>
      </c>
      <c r="H73" s="94">
        <f>Account_CP2!$H$10</f>
        <v>0</v>
      </c>
      <c r="I73" s="99" t="s">
        <v>190</v>
      </c>
      <c r="J73" s="115" t="s">
        <v>190</v>
      </c>
      <c r="K73" s="99">
        <v>0</v>
      </c>
      <c r="L73" s="99">
        <v>0</v>
      </c>
      <c r="M73" s="99">
        <f t="shared" si="11"/>
        <v>0</v>
      </c>
      <c r="N73" s="95">
        <v>0</v>
      </c>
      <c r="O73" s="100" t="s">
        <v>190</v>
      </c>
      <c r="P73" s="99">
        <v>0</v>
      </c>
      <c r="Q73" s="99" t="s">
        <v>190</v>
      </c>
      <c r="R73" s="115" t="s">
        <v>190</v>
      </c>
      <c r="S73" s="99">
        <f t="shared" si="59"/>
        <v>0</v>
      </c>
      <c r="T73" s="99">
        <f t="shared" si="59"/>
        <v>0</v>
      </c>
      <c r="U73" s="99">
        <f t="shared" si="56"/>
        <v>0</v>
      </c>
      <c r="V73" s="95">
        <f t="shared" si="57"/>
        <v>0</v>
      </c>
      <c r="W73" s="100" t="s">
        <v>190</v>
      </c>
      <c r="X73" s="94">
        <f t="shared" si="58"/>
        <v>0</v>
      </c>
      <c r="Y73" s="99" t="s">
        <v>190</v>
      </c>
      <c r="Z73" s="115" t="s">
        <v>190</v>
      </c>
      <c r="AA73"/>
      <c r="AB73"/>
      <c r="AC73"/>
      <c r="AD73"/>
      <c r="AE73"/>
      <c r="AF73"/>
    </row>
    <row r="74" spans="1:32" ht="14.45" customHeight="1" x14ac:dyDescent="0.15">
      <c r="A74" s="242"/>
      <c r="B74" s="107" t="s">
        <v>164</v>
      </c>
      <c r="C74" s="92">
        <f>SUM(C65:C73)</f>
        <v>0</v>
      </c>
      <c r="D74" s="92">
        <f>SUM(D65:D73)</f>
        <v>0</v>
      </c>
      <c r="E74" s="92">
        <f>SUM(E65:E73)</f>
        <v>0</v>
      </c>
      <c r="F74" s="91">
        <f>SUM(F65:F73)</f>
        <v>0</v>
      </c>
      <c r="G74" s="91" t="s">
        <v>190</v>
      </c>
      <c r="H74" s="92">
        <f>SUM(H65:H73)</f>
        <v>0</v>
      </c>
      <c r="I74" s="92" t="s">
        <v>190</v>
      </c>
      <c r="J74" s="117" t="s">
        <v>190</v>
      </c>
      <c r="K74" s="92">
        <f>SUM(K65:K73)</f>
        <v>0</v>
      </c>
      <c r="L74" s="92">
        <f>SUM(L65:L73)</f>
        <v>0</v>
      </c>
      <c r="M74" s="92">
        <f t="shared" si="11"/>
        <v>0</v>
      </c>
      <c r="N74" s="91">
        <f>SUM(N65:N73)</f>
        <v>0</v>
      </c>
      <c r="O74" s="91" t="s">
        <v>190</v>
      </c>
      <c r="P74" s="92">
        <f>SUM(P65:P73)</f>
        <v>0</v>
      </c>
      <c r="Q74" s="92" t="s">
        <v>190</v>
      </c>
      <c r="R74" s="117" t="s">
        <v>190</v>
      </c>
      <c r="S74" s="92">
        <f>SUM(S65:S73)</f>
        <v>0</v>
      </c>
      <c r="T74" s="92">
        <f>SUM(T65:T73)</f>
        <v>0</v>
      </c>
      <c r="U74" s="92">
        <f>SUM(U65:U73)</f>
        <v>0</v>
      </c>
      <c r="V74" s="91">
        <f>SUM(V65:V73)</f>
        <v>0</v>
      </c>
      <c r="W74" s="91" t="s">
        <v>190</v>
      </c>
      <c r="X74" s="92">
        <f>SUM(X65:X73)</f>
        <v>0</v>
      </c>
      <c r="Y74" s="92" t="s">
        <v>190</v>
      </c>
      <c r="Z74" s="117" t="s">
        <v>190</v>
      </c>
      <c r="AA74"/>
      <c r="AB74"/>
      <c r="AC74"/>
      <c r="AD74"/>
      <c r="AE74"/>
      <c r="AF74"/>
    </row>
    <row r="75" spans="1:32" ht="14.45" customHeight="1" x14ac:dyDescent="0.15">
      <c r="A75" s="240" t="s">
        <v>84</v>
      </c>
      <c r="B75" s="105">
        <v>2021</v>
      </c>
      <c r="C75" s="94">
        <f>'2021 CER'!$I$3</f>
        <v>37612</v>
      </c>
      <c r="D75" s="94">
        <f>'2021 CER'!$B$10</f>
        <v>46210</v>
      </c>
      <c r="E75" s="99">
        <f>C75-D75</f>
        <v>-8598</v>
      </c>
      <c r="F75" s="95">
        <f>'2021 CER'!$I$10</f>
        <v>0</v>
      </c>
      <c r="G75" s="95" t="s">
        <v>190</v>
      </c>
      <c r="H75" s="94">
        <f>Account_CP2!$BL$11-Account_CP2!$BE$11</f>
        <v>0</v>
      </c>
      <c r="I75" s="94" t="s">
        <v>190</v>
      </c>
      <c r="J75" s="116" t="s">
        <v>190</v>
      </c>
      <c r="K75" s="99">
        <f>'2021 ERU'!$I$3</f>
        <v>0</v>
      </c>
      <c r="L75" s="99">
        <f>'2021 ERU'!$B$10</f>
        <v>0</v>
      </c>
      <c r="M75" s="99">
        <f>K75-L75</f>
        <v>0</v>
      </c>
      <c r="N75" s="95">
        <f>'2021 ERU'!$I$10</f>
        <v>0</v>
      </c>
      <c r="O75" s="95" t="s">
        <v>190</v>
      </c>
      <c r="P75" s="94">
        <f>Account_CP2!$DB$11-Account_CP2!$CU$11</f>
        <v>0</v>
      </c>
      <c r="Q75" s="94" t="s">
        <v>190</v>
      </c>
      <c r="R75" s="116" t="s">
        <v>190</v>
      </c>
      <c r="S75" s="94">
        <f t="shared" ref="S75" si="60">C75+K75</f>
        <v>37612</v>
      </c>
      <c r="T75" s="94">
        <f t="shared" ref="T75" si="61">D75+L75</f>
        <v>46210</v>
      </c>
      <c r="U75" s="99">
        <f>S75-T75</f>
        <v>-8598</v>
      </c>
      <c r="V75" s="95">
        <f>F75+N75</f>
        <v>0</v>
      </c>
      <c r="W75" s="95" t="s">
        <v>190</v>
      </c>
      <c r="X75" s="94">
        <f>H75+P75</f>
        <v>0</v>
      </c>
      <c r="Y75" s="94" t="s">
        <v>190</v>
      </c>
      <c r="Z75" s="116" t="s">
        <v>190</v>
      </c>
      <c r="AA75"/>
      <c r="AB75"/>
      <c r="AC75"/>
      <c r="AD75"/>
      <c r="AE75"/>
      <c r="AF75"/>
    </row>
    <row r="76" spans="1:32" ht="14.45" customHeight="1" x14ac:dyDescent="0.15">
      <c r="A76" s="241"/>
      <c r="B76" s="105">
        <v>2020</v>
      </c>
      <c r="C76" s="94">
        <f>'2020 CER'!$I$3</f>
        <v>0</v>
      </c>
      <c r="D76" s="94">
        <f>'2020 CER'!$B$10</f>
        <v>2902</v>
      </c>
      <c r="E76" s="99">
        <f>C76-D76</f>
        <v>-2902</v>
      </c>
      <c r="F76" s="95">
        <f>'2020 CER'!$I$10</f>
        <v>0</v>
      </c>
      <c r="G76" s="95" t="s">
        <v>190</v>
      </c>
      <c r="H76" s="94">
        <f>Account_CP2!$BE$11-Account_CP2!$AX$11</f>
        <v>0</v>
      </c>
      <c r="I76" s="94" t="s">
        <v>190</v>
      </c>
      <c r="J76" s="116" t="s">
        <v>190</v>
      </c>
      <c r="K76" s="99">
        <f>'2020 ERU'!$I$3</f>
        <v>0</v>
      </c>
      <c r="L76" s="99">
        <f>'2020 ERU'!$B$10</f>
        <v>0</v>
      </c>
      <c r="M76" s="99">
        <f>K76-L76</f>
        <v>0</v>
      </c>
      <c r="N76" s="95">
        <f>'2020 ERU'!$I$10</f>
        <v>0</v>
      </c>
      <c r="O76" s="95" t="s">
        <v>190</v>
      </c>
      <c r="P76" s="94">
        <f>Account_CP2!$CU$11-Account_CP2!$CN$11</f>
        <v>0</v>
      </c>
      <c r="Q76" s="94" t="s">
        <v>190</v>
      </c>
      <c r="R76" s="116" t="s">
        <v>190</v>
      </c>
      <c r="S76" s="94">
        <f t="shared" ref="S76:T78" si="62">C76+K76</f>
        <v>0</v>
      </c>
      <c r="T76" s="94">
        <f t="shared" si="62"/>
        <v>2902</v>
      </c>
      <c r="U76" s="99">
        <f>S76-T76</f>
        <v>-2902</v>
      </c>
      <c r="V76" s="95">
        <f>F76+N76</f>
        <v>0</v>
      </c>
      <c r="W76" s="95" t="s">
        <v>190</v>
      </c>
      <c r="X76" s="94">
        <f>H76+P76</f>
        <v>0</v>
      </c>
      <c r="Y76" s="94" t="s">
        <v>190</v>
      </c>
      <c r="Z76" s="116" t="s">
        <v>190</v>
      </c>
      <c r="AA76"/>
      <c r="AB76"/>
      <c r="AC76"/>
      <c r="AD76"/>
      <c r="AE76"/>
      <c r="AF76"/>
    </row>
    <row r="77" spans="1:32" ht="14.45" customHeight="1" x14ac:dyDescent="0.15">
      <c r="A77" s="241"/>
      <c r="B77" s="105">
        <v>2019</v>
      </c>
      <c r="C77" s="94">
        <f>'2019 CER'!$I$3</f>
        <v>0</v>
      </c>
      <c r="D77" s="94">
        <f>'2019 CER'!$B$10</f>
        <v>0</v>
      </c>
      <c r="E77" s="99">
        <f>C77-D77</f>
        <v>0</v>
      </c>
      <c r="F77" s="95">
        <f>'2019 CER'!$I$10</f>
        <v>0</v>
      </c>
      <c r="G77" s="95" t="s">
        <v>190</v>
      </c>
      <c r="H77" s="94">
        <f>Account_CP2!$AX$11-Account_CP2!$AQ$11</f>
        <v>0</v>
      </c>
      <c r="I77" s="94" t="s">
        <v>190</v>
      </c>
      <c r="J77" s="116" t="s">
        <v>190</v>
      </c>
      <c r="K77" s="99">
        <f>'2019 ERU'!$I$3</f>
        <v>0</v>
      </c>
      <c r="L77" s="99">
        <f>'2019 ERU'!$B$10</f>
        <v>0</v>
      </c>
      <c r="M77" s="99">
        <f t="shared" si="11"/>
        <v>0</v>
      </c>
      <c r="N77" s="95">
        <f>'2019 ERU'!$I$10</f>
        <v>0</v>
      </c>
      <c r="O77" s="95" t="s">
        <v>190</v>
      </c>
      <c r="P77" s="94">
        <f>Account_CP2!$CN$11-Account_CP2!$CG$11</f>
        <v>0</v>
      </c>
      <c r="Q77" s="94" t="s">
        <v>190</v>
      </c>
      <c r="R77" s="116" t="s">
        <v>190</v>
      </c>
      <c r="S77" s="94">
        <f t="shared" si="62"/>
        <v>0</v>
      </c>
      <c r="T77" s="94">
        <f t="shared" si="62"/>
        <v>0</v>
      </c>
      <c r="U77" s="99">
        <f>S77-T77</f>
        <v>0</v>
      </c>
      <c r="V77" s="95">
        <f>F77+N77</f>
        <v>0</v>
      </c>
      <c r="W77" s="95" t="s">
        <v>190</v>
      </c>
      <c r="X77" s="94">
        <f>H77+P77</f>
        <v>0</v>
      </c>
      <c r="Y77" s="94" t="s">
        <v>190</v>
      </c>
      <c r="Z77" s="116" t="s">
        <v>190</v>
      </c>
      <c r="AA77"/>
      <c r="AB77"/>
      <c r="AC77"/>
      <c r="AD77"/>
      <c r="AE77"/>
      <c r="AF77"/>
    </row>
    <row r="78" spans="1:32" ht="14.45" customHeight="1" x14ac:dyDescent="0.15">
      <c r="A78" s="241"/>
      <c r="B78" s="105">
        <v>2018</v>
      </c>
      <c r="C78" s="94">
        <f>'2018 CER'!$I$3</f>
        <v>32898</v>
      </c>
      <c r="D78" s="94">
        <f>'2018 CER'!$B$10</f>
        <v>13249</v>
      </c>
      <c r="E78" s="99">
        <f t="shared" ref="E78:E83" si="63">C78-D78</f>
        <v>19649</v>
      </c>
      <c r="F78" s="95">
        <f>'2018 CER'!$I$10</f>
        <v>0</v>
      </c>
      <c r="G78" s="95" t="s">
        <v>190</v>
      </c>
      <c r="H78" s="94">
        <f>Account_CP2!$AQ$11-Account_CP2!$AJ$11</f>
        <v>0</v>
      </c>
      <c r="I78" s="94" t="s">
        <v>190</v>
      </c>
      <c r="J78" s="116" t="s">
        <v>190</v>
      </c>
      <c r="K78" s="99">
        <f>'2018 ERU'!$I$3</f>
        <v>0</v>
      </c>
      <c r="L78" s="99">
        <f>'2018 ERU'!$B$10</f>
        <v>0</v>
      </c>
      <c r="M78" s="99">
        <f>K78-L78</f>
        <v>0</v>
      </c>
      <c r="N78" s="95">
        <f>'2018 ERU'!$I$10</f>
        <v>0</v>
      </c>
      <c r="O78" s="95" t="s">
        <v>190</v>
      </c>
      <c r="P78" s="94">
        <f>Account_CP2!$CG$11-Account_CP2!$BZ$11</f>
        <v>0</v>
      </c>
      <c r="Q78" s="94" t="s">
        <v>190</v>
      </c>
      <c r="R78" s="116" t="s">
        <v>190</v>
      </c>
      <c r="S78" s="94">
        <f t="shared" si="62"/>
        <v>32898</v>
      </c>
      <c r="T78" s="94">
        <f t="shared" si="62"/>
        <v>13249</v>
      </c>
      <c r="U78" s="99">
        <f t="shared" ref="U78:U83" si="64">S78-T78</f>
        <v>19649</v>
      </c>
      <c r="V78" s="95">
        <f t="shared" ref="V78:V83" si="65">F78+N78</f>
        <v>0</v>
      </c>
      <c r="W78" s="95" t="s">
        <v>190</v>
      </c>
      <c r="X78" s="94">
        <f t="shared" ref="X78:X83" si="66">H78+P78</f>
        <v>0</v>
      </c>
      <c r="Y78" s="94" t="s">
        <v>190</v>
      </c>
      <c r="Z78" s="116" t="s">
        <v>190</v>
      </c>
      <c r="AA78"/>
      <c r="AB78"/>
      <c r="AC78"/>
      <c r="AD78"/>
      <c r="AE78"/>
      <c r="AF78"/>
    </row>
    <row r="79" spans="1:32" ht="14.45" customHeight="1" x14ac:dyDescent="0.15">
      <c r="A79" s="241"/>
      <c r="B79" s="105">
        <v>2017</v>
      </c>
      <c r="C79" s="94">
        <f>'2017 CER'!$I$3</f>
        <v>0</v>
      </c>
      <c r="D79" s="94">
        <f>'2017 CER'!$B$10</f>
        <v>0</v>
      </c>
      <c r="E79" s="99">
        <f t="shared" si="63"/>
        <v>0</v>
      </c>
      <c r="F79" s="95">
        <f>'2017 CER'!$I$10</f>
        <v>0</v>
      </c>
      <c r="G79" s="95" t="s">
        <v>190</v>
      </c>
      <c r="H79" s="94">
        <f>Account_CP2!$AJ$11-Account_CP2!$AC$11</f>
        <v>0</v>
      </c>
      <c r="I79" s="94" t="s">
        <v>190</v>
      </c>
      <c r="J79" s="116" t="s">
        <v>190</v>
      </c>
      <c r="K79" s="99">
        <f>'2017 ERU'!$I$3</f>
        <v>0</v>
      </c>
      <c r="L79" s="99">
        <f>'2017 ERU'!$B$10</f>
        <v>0</v>
      </c>
      <c r="M79" s="99">
        <f t="shared" si="11"/>
        <v>0</v>
      </c>
      <c r="N79" s="95">
        <f>'2017 ERU'!$I$10</f>
        <v>0</v>
      </c>
      <c r="O79" s="95" t="s">
        <v>190</v>
      </c>
      <c r="P79" s="94">
        <f>Account_CP2!$BZ$11-Account_CP2!$BS$11</f>
        <v>0</v>
      </c>
      <c r="Q79" s="94" t="s">
        <v>190</v>
      </c>
      <c r="R79" s="116" t="s">
        <v>190</v>
      </c>
      <c r="S79" s="94">
        <f t="shared" ref="S79:T83" si="67">C79+K79</f>
        <v>0</v>
      </c>
      <c r="T79" s="94">
        <f t="shared" si="67"/>
        <v>0</v>
      </c>
      <c r="U79" s="99">
        <f t="shared" si="64"/>
        <v>0</v>
      </c>
      <c r="V79" s="95">
        <f t="shared" si="65"/>
        <v>0</v>
      </c>
      <c r="W79" s="95" t="s">
        <v>190</v>
      </c>
      <c r="X79" s="94">
        <f t="shared" si="66"/>
        <v>0</v>
      </c>
      <c r="Y79" s="94" t="s">
        <v>190</v>
      </c>
      <c r="Z79" s="116" t="s">
        <v>190</v>
      </c>
      <c r="AA79"/>
      <c r="AB79"/>
      <c r="AC79"/>
      <c r="AD79"/>
      <c r="AE79"/>
      <c r="AF79"/>
    </row>
    <row r="80" spans="1:32" ht="14.45" customHeight="1" x14ac:dyDescent="0.15">
      <c r="A80" s="241"/>
      <c r="B80" s="106">
        <v>2016</v>
      </c>
      <c r="C80" s="94">
        <f>'2016 CER'!I3</f>
        <v>0</v>
      </c>
      <c r="D80" s="94">
        <f>'2016 CER'!B10</f>
        <v>0</v>
      </c>
      <c r="E80" s="99">
        <f t="shared" si="63"/>
        <v>0</v>
      </c>
      <c r="F80" s="95">
        <f>'2016 CER'!I10</f>
        <v>0</v>
      </c>
      <c r="G80" s="95" t="s">
        <v>190</v>
      </c>
      <c r="H80" s="94">
        <f>Account_CP2!$AC$11-Account_CP2!$V$11</f>
        <v>0</v>
      </c>
      <c r="I80" s="94" t="s">
        <v>190</v>
      </c>
      <c r="J80" s="116" t="s">
        <v>190</v>
      </c>
      <c r="K80" s="99">
        <f>'2016 ERU'!I3</f>
        <v>0</v>
      </c>
      <c r="L80" s="99">
        <f>'2016 ERU'!B10</f>
        <v>0</v>
      </c>
      <c r="M80" s="99">
        <f t="shared" si="11"/>
        <v>0</v>
      </c>
      <c r="N80" s="95">
        <f>'2016 ERU'!$I$10</f>
        <v>0</v>
      </c>
      <c r="O80" s="95" t="s">
        <v>190</v>
      </c>
      <c r="P80" s="94">
        <f>Account_CP2!$BS$11</f>
        <v>0</v>
      </c>
      <c r="Q80" s="94" t="s">
        <v>190</v>
      </c>
      <c r="R80" s="116" t="s">
        <v>190</v>
      </c>
      <c r="S80" s="94">
        <f t="shared" si="67"/>
        <v>0</v>
      </c>
      <c r="T80" s="94">
        <f t="shared" si="67"/>
        <v>0</v>
      </c>
      <c r="U80" s="99">
        <f t="shared" si="64"/>
        <v>0</v>
      </c>
      <c r="V80" s="95">
        <f t="shared" si="65"/>
        <v>0</v>
      </c>
      <c r="W80" s="95" t="s">
        <v>190</v>
      </c>
      <c r="X80" s="94">
        <f t="shared" si="66"/>
        <v>0</v>
      </c>
      <c r="Y80" s="94" t="s">
        <v>190</v>
      </c>
      <c r="Z80" s="116" t="s">
        <v>190</v>
      </c>
      <c r="AA80"/>
      <c r="AB80"/>
      <c r="AC80"/>
      <c r="AD80"/>
      <c r="AE80"/>
      <c r="AF80"/>
    </row>
    <row r="81" spans="1:32" ht="14.45" customHeight="1" x14ac:dyDescent="0.15">
      <c r="A81" s="241"/>
      <c r="B81" s="106">
        <v>2015</v>
      </c>
      <c r="C81" s="99">
        <f>'2015 CER'!I3</f>
        <v>0</v>
      </c>
      <c r="D81" s="99">
        <f>'2015 CER'!B10</f>
        <v>0</v>
      </c>
      <c r="E81" s="99">
        <f t="shared" si="63"/>
        <v>0</v>
      </c>
      <c r="F81" s="95">
        <f>'2015 CER'!I10</f>
        <v>0</v>
      </c>
      <c r="G81" s="100" t="s">
        <v>190</v>
      </c>
      <c r="H81" s="94">
        <f>Account_CP2!$V$11-Account_CP2!$O$11</f>
        <v>0</v>
      </c>
      <c r="I81" s="99" t="s">
        <v>190</v>
      </c>
      <c r="J81" s="115" t="s">
        <v>190</v>
      </c>
      <c r="K81" s="99">
        <v>0</v>
      </c>
      <c r="L81" s="99">
        <v>0</v>
      </c>
      <c r="M81" s="99">
        <f t="shared" si="11"/>
        <v>0</v>
      </c>
      <c r="N81" s="95">
        <v>0</v>
      </c>
      <c r="O81" s="100" t="s">
        <v>190</v>
      </c>
      <c r="P81" s="99">
        <v>0</v>
      </c>
      <c r="Q81" s="99" t="s">
        <v>190</v>
      </c>
      <c r="R81" s="115" t="s">
        <v>190</v>
      </c>
      <c r="S81" s="99">
        <f t="shared" si="67"/>
        <v>0</v>
      </c>
      <c r="T81" s="99">
        <f t="shared" si="67"/>
        <v>0</v>
      </c>
      <c r="U81" s="99">
        <f t="shared" si="64"/>
        <v>0</v>
      </c>
      <c r="V81" s="95">
        <f t="shared" si="65"/>
        <v>0</v>
      </c>
      <c r="W81" s="100" t="s">
        <v>190</v>
      </c>
      <c r="X81" s="94">
        <f t="shared" si="66"/>
        <v>0</v>
      </c>
      <c r="Y81" s="99" t="s">
        <v>190</v>
      </c>
      <c r="Z81" s="115" t="s">
        <v>190</v>
      </c>
      <c r="AA81"/>
      <c r="AB81"/>
      <c r="AC81"/>
      <c r="AD81"/>
      <c r="AE81"/>
      <c r="AF81"/>
    </row>
    <row r="82" spans="1:32" ht="14.45" customHeight="1" x14ac:dyDescent="0.15">
      <c r="A82" s="241"/>
      <c r="B82" s="106">
        <v>2014</v>
      </c>
      <c r="C82" s="99">
        <f>'2014 CER'!I3</f>
        <v>0</v>
      </c>
      <c r="D82" s="99">
        <f>'2014 CER'!B10</f>
        <v>0</v>
      </c>
      <c r="E82" s="99">
        <f t="shared" si="63"/>
        <v>0</v>
      </c>
      <c r="F82" s="95">
        <f>'2014 CER'!I10</f>
        <v>0</v>
      </c>
      <c r="G82" s="100" t="s">
        <v>190</v>
      </c>
      <c r="H82" s="94">
        <f>Account_CP2!$O$11-Account_CP2!$H$11</f>
        <v>0</v>
      </c>
      <c r="I82" s="99" t="s">
        <v>190</v>
      </c>
      <c r="J82" s="115" t="s">
        <v>190</v>
      </c>
      <c r="K82" s="99">
        <v>0</v>
      </c>
      <c r="L82" s="99">
        <v>0</v>
      </c>
      <c r="M82" s="99">
        <f t="shared" si="11"/>
        <v>0</v>
      </c>
      <c r="N82" s="95">
        <v>0</v>
      </c>
      <c r="O82" s="100" t="s">
        <v>190</v>
      </c>
      <c r="P82" s="99">
        <v>0</v>
      </c>
      <c r="Q82" s="99" t="s">
        <v>190</v>
      </c>
      <c r="R82" s="115" t="s">
        <v>190</v>
      </c>
      <c r="S82" s="99">
        <f t="shared" si="67"/>
        <v>0</v>
      </c>
      <c r="T82" s="99">
        <f t="shared" si="67"/>
        <v>0</v>
      </c>
      <c r="U82" s="99">
        <f t="shared" si="64"/>
        <v>0</v>
      </c>
      <c r="V82" s="95">
        <f t="shared" si="65"/>
        <v>0</v>
      </c>
      <c r="W82" s="100" t="s">
        <v>190</v>
      </c>
      <c r="X82" s="94">
        <f t="shared" si="66"/>
        <v>0</v>
      </c>
      <c r="Y82" s="99" t="s">
        <v>190</v>
      </c>
      <c r="Z82" s="115" t="s">
        <v>190</v>
      </c>
      <c r="AA82"/>
      <c r="AB82"/>
      <c r="AC82"/>
      <c r="AD82"/>
      <c r="AE82"/>
      <c r="AF82"/>
    </row>
    <row r="83" spans="1:32" ht="14.45" customHeight="1" x14ac:dyDescent="0.15">
      <c r="A83" s="241"/>
      <c r="B83" s="106">
        <v>2013</v>
      </c>
      <c r="C83" s="99">
        <f>'2013 CER'!I3</f>
        <v>0</v>
      </c>
      <c r="D83" s="99">
        <f>'2013 CER'!B10</f>
        <v>0</v>
      </c>
      <c r="E83" s="99">
        <f t="shared" si="63"/>
        <v>0</v>
      </c>
      <c r="F83" s="95">
        <f>'2013 CER'!I10</f>
        <v>0</v>
      </c>
      <c r="G83" s="100" t="s">
        <v>190</v>
      </c>
      <c r="H83" s="94">
        <f>Account_CP2!H11</f>
        <v>0</v>
      </c>
      <c r="I83" s="99" t="s">
        <v>190</v>
      </c>
      <c r="J83" s="115" t="s">
        <v>190</v>
      </c>
      <c r="K83" s="99">
        <v>0</v>
      </c>
      <c r="L83" s="99">
        <v>0</v>
      </c>
      <c r="M83" s="99">
        <f t="shared" si="11"/>
        <v>0</v>
      </c>
      <c r="N83" s="95">
        <v>0</v>
      </c>
      <c r="O83" s="100" t="s">
        <v>190</v>
      </c>
      <c r="P83" s="99">
        <v>0</v>
      </c>
      <c r="Q83" s="99" t="s">
        <v>190</v>
      </c>
      <c r="R83" s="115" t="s">
        <v>190</v>
      </c>
      <c r="S83" s="99">
        <f t="shared" si="67"/>
        <v>0</v>
      </c>
      <c r="T83" s="99">
        <f t="shared" si="67"/>
        <v>0</v>
      </c>
      <c r="U83" s="99">
        <f t="shared" si="64"/>
        <v>0</v>
      </c>
      <c r="V83" s="95">
        <f t="shared" si="65"/>
        <v>0</v>
      </c>
      <c r="W83" s="100" t="s">
        <v>190</v>
      </c>
      <c r="X83" s="94">
        <f t="shared" si="66"/>
        <v>0</v>
      </c>
      <c r="Y83" s="99" t="s">
        <v>190</v>
      </c>
      <c r="Z83" s="115" t="s">
        <v>190</v>
      </c>
      <c r="AA83"/>
      <c r="AB83"/>
      <c r="AC83"/>
      <c r="AD83"/>
      <c r="AE83"/>
      <c r="AF83"/>
    </row>
    <row r="84" spans="1:32" ht="14.45" customHeight="1" x14ac:dyDescent="0.15">
      <c r="A84" s="242"/>
      <c r="B84" s="107" t="s">
        <v>164</v>
      </c>
      <c r="C84" s="92">
        <f>SUM(C75:C83)</f>
        <v>70510</v>
      </c>
      <c r="D84" s="92">
        <f>SUM(D75:D83)</f>
        <v>62361</v>
      </c>
      <c r="E84" s="92">
        <f>SUM(E75:E83)</f>
        <v>8149</v>
      </c>
      <c r="F84" s="91">
        <f>SUM(F75:F83)</f>
        <v>0</v>
      </c>
      <c r="G84" s="91" t="s">
        <v>190</v>
      </c>
      <c r="H84" s="92">
        <f>SUM(H75:H83)</f>
        <v>0</v>
      </c>
      <c r="I84" s="92" t="s">
        <v>190</v>
      </c>
      <c r="J84" s="117" t="s">
        <v>190</v>
      </c>
      <c r="K84" s="92">
        <f>SUM(K75:K83)</f>
        <v>0</v>
      </c>
      <c r="L84" s="92">
        <f>SUM(L75:L83)</f>
        <v>0</v>
      </c>
      <c r="M84" s="92">
        <f t="shared" si="11"/>
        <v>0</v>
      </c>
      <c r="N84" s="91">
        <f>SUM(N75:N83)</f>
        <v>0</v>
      </c>
      <c r="O84" s="91" t="s">
        <v>190</v>
      </c>
      <c r="P84" s="92">
        <f>SUM(P75:P83)</f>
        <v>0</v>
      </c>
      <c r="Q84" s="92" t="s">
        <v>190</v>
      </c>
      <c r="R84" s="117" t="s">
        <v>190</v>
      </c>
      <c r="S84" s="92">
        <f>SUM(S75:S83)</f>
        <v>70510</v>
      </c>
      <c r="T84" s="92">
        <f>SUM(T75:T83)</f>
        <v>62361</v>
      </c>
      <c r="U84" s="92">
        <f>SUM(U75:U83)</f>
        <v>8149</v>
      </c>
      <c r="V84" s="91">
        <f>SUM(V75:V83)</f>
        <v>0</v>
      </c>
      <c r="W84" s="91" t="s">
        <v>190</v>
      </c>
      <c r="X84" s="92">
        <f>SUM(X75:X83)</f>
        <v>0</v>
      </c>
      <c r="Y84" s="92" t="s">
        <v>190</v>
      </c>
      <c r="Z84" s="117" t="s">
        <v>190</v>
      </c>
      <c r="AA84"/>
      <c r="AB84"/>
      <c r="AC84"/>
      <c r="AD84"/>
      <c r="AE84"/>
      <c r="AF84"/>
    </row>
    <row r="85" spans="1:32" ht="14.45" customHeight="1" x14ac:dyDescent="0.15">
      <c r="A85" s="240" t="s">
        <v>168</v>
      </c>
      <c r="B85" s="106">
        <v>2021</v>
      </c>
      <c r="C85" s="94">
        <f>'2021 CER'!$J$3</f>
        <v>4091918</v>
      </c>
      <c r="D85" s="94">
        <f>'2021 CER'!$B$11</f>
        <v>5392368</v>
      </c>
      <c r="E85" s="99">
        <f>C85-D85</f>
        <v>-1300450</v>
      </c>
      <c r="F85" s="95">
        <f>'2021 CER'!$J$11</f>
        <v>0</v>
      </c>
      <c r="G85" s="95" t="s">
        <v>190</v>
      </c>
      <c r="H85" s="94">
        <f>Account_CP2!$BL$12-Account_CP2!$BE$12</f>
        <v>284392</v>
      </c>
      <c r="I85" s="94" t="s">
        <v>190</v>
      </c>
      <c r="J85" s="116" t="s">
        <v>190</v>
      </c>
      <c r="K85" s="99">
        <f>'2021 ERU'!$J$3</f>
        <v>0</v>
      </c>
      <c r="L85" s="99">
        <f>'2021 ERU'!$B$11</f>
        <v>0</v>
      </c>
      <c r="M85" s="99">
        <f>K85-L85</f>
        <v>0</v>
      </c>
      <c r="N85" s="95">
        <f>'2021 ERU'!$J$11</f>
        <v>0</v>
      </c>
      <c r="O85" s="95" t="s">
        <v>190</v>
      </c>
      <c r="P85" s="94">
        <f>Account_CP2!$DB$12-Account_CP2!$CU$12</f>
        <v>0</v>
      </c>
      <c r="Q85" s="94" t="s">
        <v>190</v>
      </c>
      <c r="R85" s="116" t="s">
        <v>190</v>
      </c>
      <c r="S85" s="94">
        <f>C85+K85</f>
        <v>4091918</v>
      </c>
      <c r="T85" s="94">
        <f>D85+L85</f>
        <v>5392368</v>
      </c>
      <c r="U85" s="99">
        <f>S85-T85</f>
        <v>-1300450</v>
      </c>
      <c r="V85" s="95">
        <v>0</v>
      </c>
      <c r="W85" s="95" t="s">
        <v>190</v>
      </c>
      <c r="X85" s="94">
        <v>0</v>
      </c>
      <c r="Y85" s="94" t="s">
        <v>190</v>
      </c>
      <c r="Z85" s="116" t="s">
        <v>190</v>
      </c>
      <c r="AA85"/>
      <c r="AB85"/>
      <c r="AC85"/>
      <c r="AD85"/>
      <c r="AE85"/>
      <c r="AF85"/>
    </row>
    <row r="86" spans="1:32" ht="14.45" customHeight="1" x14ac:dyDescent="0.15">
      <c r="A86" s="241"/>
      <c r="B86" s="106">
        <v>2020</v>
      </c>
      <c r="C86" s="94">
        <f>'2020 CER'!$J$3</f>
        <v>3981722</v>
      </c>
      <c r="D86" s="94">
        <f>'2020 CER'!$B$11</f>
        <v>3575000</v>
      </c>
      <c r="E86" s="99">
        <f>C86-D86</f>
        <v>406722</v>
      </c>
      <c r="F86" s="95">
        <f>'2020 CER'!$J$11</f>
        <v>0</v>
      </c>
      <c r="G86" s="95" t="s">
        <v>190</v>
      </c>
      <c r="H86" s="94">
        <f>Account_CP2!$BE$12-Account_CP2!$AX$12</f>
        <v>0</v>
      </c>
      <c r="I86" s="94" t="s">
        <v>190</v>
      </c>
      <c r="J86" s="116" t="s">
        <v>190</v>
      </c>
      <c r="K86" s="99">
        <f>'2020 ERU'!$J$3</f>
        <v>0</v>
      </c>
      <c r="L86" s="99">
        <f>'2020 ERU'!$B$11</f>
        <v>0</v>
      </c>
      <c r="M86" s="99">
        <f>K86-L86</f>
        <v>0</v>
      </c>
      <c r="N86" s="95">
        <f>'2020 ERU'!$J$11</f>
        <v>0</v>
      </c>
      <c r="O86" s="95" t="s">
        <v>190</v>
      </c>
      <c r="P86" s="94">
        <f>Account_CP2!$CU$12-Account_CP2!$CN$12</f>
        <v>0</v>
      </c>
      <c r="Q86" s="94" t="s">
        <v>190</v>
      </c>
      <c r="R86" s="116" t="s">
        <v>190</v>
      </c>
      <c r="S86" s="94">
        <f>C86+K86</f>
        <v>3981722</v>
      </c>
      <c r="T86" s="94">
        <f>D86+L86</f>
        <v>3575000</v>
      </c>
      <c r="U86" s="99">
        <f>S86-T86</f>
        <v>406722</v>
      </c>
      <c r="V86" s="95">
        <v>0</v>
      </c>
      <c r="W86" s="95" t="s">
        <v>190</v>
      </c>
      <c r="X86" s="94">
        <v>0</v>
      </c>
      <c r="Y86" s="94" t="s">
        <v>190</v>
      </c>
      <c r="Z86" s="116" t="s">
        <v>190</v>
      </c>
      <c r="AA86"/>
      <c r="AB86"/>
      <c r="AC86"/>
      <c r="AD86"/>
      <c r="AE86"/>
      <c r="AF86"/>
    </row>
    <row r="87" spans="1:32" ht="14.45" customHeight="1" x14ac:dyDescent="0.15">
      <c r="A87" s="241"/>
      <c r="B87" s="106">
        <v>2019</v>
      </c>
      <c r="C87" s="94">
        <f>'2019 CER'!$J$3</f>
        <v>3381133</v>
      </c>
      <c r="D87" s="94">
        <f>'2019 CER'!$B$11</f>
        <v>1199</v>
      </c>
      <c r="E87" s="99">
        <f t="shared" ref="E87:E93" si="68">C87-D87</f>
        <v>3379934</v>
      </c>
      <c r="F87" s="95">
        <f>'2019 CER'!$J$11</f>
        <v>0</v>
      </c>
      <c r="G87" s="95" t="s">
        <v>190</v>
      </c>
      <c r="H87" s="94">
        <f>Account_CP2!$AX$12-Account_CP2!$AQ$12</f>
        <v>0</v>
      </c>
      <c r="I87" s="94" t="s">
        <v>190</v>
      </c>
      <c r="J87" s="116" t="s">
        <v>190</v>
      </c>
      <c r="K87" s="99">
        <f>'2019 ERU'!$J$3</f>
        <v>0</v>
      </c>
      <c r="L87" s="99">
        <f>'2019 ERU'!$B$11</f>
        <v>0</v>
      </c>
      <c r="M87" s="99">
        <f t="shared" si="11"/>
        <v>0</v>
      </c>
      <c r="N87" s="95">
        <f>'2019 ERU'!$J$11</f>
        <v>0</v>
      </c>
      <c r="O87" s="95" t="s">
        <v>190</v>
      </c>
      <c r="P87" s="94">
        <f>Account_CP2!$CN$12-Account_CP2!$CG$12</f>
        <v>0</v>
      </c>
      <c r="Q87" s="94" t="s">
        <v>190</v>
      </c>
      <c r="R87" s="116" t="s">
        <v>190</v>
      </c>
      <c r="S87" s="94">
        <f t="shared" ref="S87:T93" si="69">C87+K87</f>
        <v>3381133</v>
      </c>
      <c r="T87" s="94">
        <f t="shared" si="69"/>
        <v>1199</v>
      </c>
      <c r="U87" s="99">
        <f t="shared" ref="U87:U93" si="70">S87-T87</f>
        <v>3379934</v>
      </c>
      <c r="V87" s="95">
        <v>0</v>
      </c>
      <c r="W87" s="95" t="s">
        <v>190</v>
      </c>
      <c r="X87" s="94">
        <v>0</v>
      </c>
      <c r="Y87" s="94" t="s">
        <v>190</v>
      </c>
      <c r="Z87" s="116" t="s">
        <v>190</v>
      </c>
      <c r="AA87"/>
      <c r="AB87"/>
      <c r="AC87"/>
      <c r="AD87"/>
      <c r="AE87"/>
      <c r="AF87"/>
    </row>
    <row r="88" spans="1:32" ht="14.45" customHeight="1" x14ac:dyDescent="0.15">
      <c r="A88" s="241"/>
      <c r="B88" s="106">
        <v>2018</v>
      </c>
      <c r="C88" s="94">
        <f>'2018 CER'!$J$3</f>
        <v>5456</v>
      </c>
      <c r="D88" s="94">
        <f>'2018 CER'!$B$11</f>
        <v>2559</v>
      </c>
      <c r="E88" s="99">
        <f t="shared" si="68"/>
        <v>2897</v>
      </c>
      <c r="F88" s="95">
        <f>'2018 CER'!$J$11</f>
        <v>0</v>
      </c>
      <c r="G88" s="95" t="s">
        <v>190</v>
      </c>
      <c r="H88" s="94">
        <f>Account_CP2!$AQ$12-Account_CP2!$AJ$12</f>
        <v>0</v>
      </c>
      <c r="I88" s="94" t="s">
        <v>190</v>
      </c>
      <c r="J88" s="116" t="s">
        <v>190</v>
      </c>
      <c r="K88" s="99">
        <f>'2018 ERU'!$J$3</f>
        <v>0</v>
      </c>
      <c r="L88" s="99">
        <f>'2018 ERU'!$B$11</f>
        <v>0</v>
      </c>
      <c r="M88" s="99">
        <f t="shared" si="11"/>
        <v>0</v>
      </c>
      <c r="N88" s="95">
        <f>'2018 ERU'!$J$11</f>
        <v>0</v>
      </c>
      <c r="O88" s="95" t="s">
        <v>190</v>
      </c>
      <c r="P88" s="94">
        <f>Account_CP2!$CG$12-Account_CP2!$BZ$12</f>
        <v>0</v>
      </c>
      <c r="Q88" s="94" t="s">
        <v>190</v>
      </c>
      <c r="R88" s="116" t="s">
        <v>190</v>
      </c>
      <c r="S88" s="94">
        <f t="shared" si="69"/>
        <v>5456</v>
      </c>
      <c r="T88" s="94">
        <f t="shared" si="69"/>
        <v>2559</v>
      </c>
      <c r="U88" s="99">
        <f t="shared" si="70"/>
        <v>2897</v>
      </c>
      <c r="V88" s="95">
        <v>0</v>
      </c>
      <c r="W88" s="95" t="s">
        <v>190</v>
      </c>
      <c r="X88" s="94">
        <v>0</v>
      </c>
      <c r="Y88" s="94" t="s">
        <v>190</v>
      </c>
      <c r="Z88" s="116" t="s">
        <v>190</v>
      </c>
      <c r="AA88"/>
      <c r="AB88"/>
      <c r="AC88"/>
      <c r="AD88"/>
      <c r="AE88"/>
      <c r="AF88"/>
    </row>
    <row r="89" spans="1:32" ht="14.45" customHeight="1" x14ac:dyDescent="0.15">
      <c r="A89" s="241"/>
      <c r="B89" s="106">
        <v>2017</v>
      </c>
      <c r="C89" s="94">
        <f>'2017 CER'!$J$3</f>
        <v>77456</v>
      </c>
      <c r="D89" s="94">
        <f>'2017 CER'!$B$11</f>
        <v>16155</v>
      </c>
      <c r="E89" s="99">
        <f t="shared" si="68"/>
        <v>61301</v>
      </c>
      <c r="F89" s="95">
        <f>'2017 CER'!$J$11</f>
        <v>0</v>
      </c>
      <c r="G89" s="95" t="s">
        <v>190</v>
      </c>
      <c r="H89" s="94">
        <f>Account_CP2!$AJ$12-Account_CP2!$AC$12</f>
        <v>0</v>
      </c>
      <c r="I89" s="94" t="s">
        <v>190</v>
      </c>
      <c r="J89" s="116" t="s">
        <v>190</v>
      </c>
      <c r="K89" s="99">
        <f>'2017 ERU'!$J$3</f>
        <v>0</v>
      </c>
      <c r="L89" s="99">
        <f>'2017 ERU'!$B$11</f>
        <v>0</v>
      </c>
      <c r="M89" s="99">
        <f t="shared" si="11"/>
        <v>0</v>
      </c>
      <c r="N89" s="95">
        <f>'2017 ERU'!$J$11</f>
        <v>0</v>
      </c>
      <c r="O89" s="95" t="s">
        <v>190</v>
      </c>
      <c r="P89" s="94">
        <f>Account_CP2!$BZ$12-Account_CP2!$BS$12</f>
        <v>0</v>
      </c>
      <c r="Q89" s="94" t="s">
        <v>190</v>
      </c>
      <c r="R89" s="116" t="s">
        <v>190</v>
      </c>
      <c r="S89" s="94">
        <f t="shared" si="69"/>
        <v>77456</v>
      </c>
      <c r="T89" s="94">
        <f t="shared" si="69"/>
        <v>16155</v>
      </c>
      <c r="U89" s="99">
        <f t="shared" si="70"/>
        <v>61301</v>
      </c>
      <c r="V89" s="95">
        <f>F89+N89</f>
        <v>0</v>
      </c>
      <c r="W89" s="95" t="s">
        <v>190</v>
      </c>
      <c r="X89" s="94">
        <f>H89+P89</f>
        <v>0</v>
      </c>
      <c r="Y89" s="94" t="s">
        <v>190</v>
      </c>
      <c r="Z89" s="116" t="s">
        <v>190</v>
      </c>
      <c r="AA89"/>
      <c r="AB89"/>
      <c r="AC89"/>
      <c r="AD89"/>
      <c r="AE89"/>
      <c r="AF89"/>
    </row>
    <row r="90" spans="1:32" ht="14.45" customHeight="1" x14ac:dyDescent="0.15">
      <c r="A90" s="241"/>
      <c r="B90" s="106">
        <v>2016</v>
      </c>
      <c r="C90" s="94">
        <f>'2016 CER'!J3</f>
        <v>60795</v>
      </c>
      <c r="D90" s="94">
        <f>'2016 CER'!B11</f>
        <v>634856</v>
      </c>
      <c r="E90" s="99">
        <f t="shared" si="68"/>
        <v>-574061</v>
      </c>
      <c r="F90" s="95">
        <f>'2016 CER'!J11</f>
        <v>0</v>
      </c>
      <c r="G90" s="95" t="s">
        <v>190</v>
      </c>
      <c r="H90" s="94">
        <f>Account_CP2!$AC$12-Account_CP2!$V$12</f>
        <v>0</v>
      </c>
      <c r="I90" s="94" t="s">
        <v>190</v>
      </c>
      <c r="J90" s="116" t="s">
        <v>190</v>
      </c>
      <c r="K90" s="99">
        <f>'2016 ERU'!J3</f>
        <v>0</v>
      </c>
      <c r="L90" s="99">
        <f>'2016 ERU'!B11</f>
        <v>0</v>
      </c>
      <c r="M90" s="99">
        <f t="shared" si="11"/>
        <v>0</v>
      </c>
      <c r="N90" s="95">
        <f>'2016 ERU'!$I$10</f>
        <v>0</v>
      </c>
      <c r="O90" s="95" t="s">
        <v>190</v>
      </c>
      <c r="P90" s="94">
        <f>Account_CP2!$BS$12</f>
        <v>0</v>
      </c>
      <c r="Q90" s="94" t="s">
        <v>190</v>
      </c>
      <c r="R90" s="116" t="s">
        <v>190</v>
      </c>
      <c r="S90" s="94">
        <f t="shared" si="69"/>
        <v>60795</v>
      </c>
      <c r="T90" s="94">
        <f t="shared" si="69"/>
        <v>634856</v>
      </c>
      <c r="U90" s="99">
        <f t="shared" si="70"/>
        <v>-574061</v>
      </c>
      <c r="V90" s="95">
        <f>F90+N90</f>
        <v>0</v>
      </c>
      <c r="W90" s="95" t="s">
        <v>190</v>
      </c>
      <c r="X90" s="94">
        <f>H90+P90</f>
        <v>0</v>
      </c>
      <c r="Y90" s="94" t="s">
        <v>190</v>
      </c>
      <c r="Z90" s="116" t="s">
        <v>190</v>
      </c>
      <c r="AA90"/>
      <c r="AB90"/>
      <c r="AC90"/>
      <c r="AD90"/>
      <c r="AE90"/>
      <c r="AF90"/>
    </row>
    <row r="91" spans="1:32" ht="14.45" customHeight="1" x14ac:dyDescent="0.15">
      <c r="A91" s="241"/>
      <c r="B91" s="106">
        <v>2015</v>
      </c>
      <c r="C91" s="99">
        <f>'2015 CER'!J3</f>
        <v>815943</v>
      </c>
      <c r="D91" s="99">
        <f>'2015 CER'!B11</f>
        <v>45156</v>
      </c>
      <c r="E91" s="99">
        <f t="shared" si="68"/>
        <v>770787</v>
      </c>
      <c r="F91" s="95">
        <f>'2015 CER'!J11</f>
        <v>0</v>
      </c>
      <c r="G91" s="100" t="s">
        <v>190</v>
      </c>
      <c r="H91" s="94">
        <f>Account_CP2!$V$12-Account_CP2!$O$12</f>
        <v>11164</v>
      </c>
      <c r="I91" s="99" t="s">
        <v>190</v>
      </c>
      <c r="J91" s="115" t="s">
        <v>190</v>
      </c>
      <c r="K91" s="99">
        <v>0</v>
      </c>
      <c r="L91" s="99">
        <v>0</v>
      </c>
      <c r="M91" s="99">
        <f t="shared" si="11"/>
        <v>0</v>
      </c>
      <c r="N91" s="95">
        <v>0</v>
      </c>
      <c r="O91" s="100" t="s">
        <v>190</v>
      </c>
      <c r="P91" s="99">
        <v>0</v>
      </c>
      <c r="Q91" s="99" t="s">
        <v>190</v>
      </c>
      <c r="R91" s="115" t="s">
        <v>190</v>
      </c>
      <c r="S91" s="99">
        <f t="shared" si="69"/>
        <v>815943</v>
      </c>
      <c r="T91" s="99">
        <f t="shared" si="69"/>
        <v>45156</v>
      </c>
      <c r="U91" s="99">
        <f t="shared" si="70"/>
        <v>770787</v>
      </c>
      <c r="V91" s="95">
        <f>F91+N91</f>
        <v>0</v>
      </c>
      <c r="W91" s="100" t="s">
        <v>190</v>
      </c>
      <c r="X91" s="94">
        <f>H91+P91</f>
        <v>11164</v>
      </c>
      <c r="Y91" s="99" t="s">
        <v>190</v>
      </c>
      <c r="Z91" s="115" t="s">
        <v>190</v>
      </c>
      <c r="AA91"/>
      <c r="AB91"/>
      <c r="AC91"/>
      <c r="AD91"/>
      <c r="AE91"/>
      <c r="AF91"/>
    </row>
    <row r="92" spans="1:32" ht="14.45" customHeight="1" x14ac:dyDescent="0.15">
      <c r="A92" s="241"/>
      <c r="B92" s="106">
        <v>2014</v>
      </c>
      <c r="C92" s="99">
        <f>'2014 CER'!J3</f>
        <v>37361</v>
      </c>
      <c r="D92" s="99">
        <f>'2014 CER'!B11</f>
        <v>3142</v>
      </c>
      <c r="E92" s="99">
        <f t="shared" si="68"/>
        <v>34219</v>
      </c>
      <c r="F92" s="95">
        <f>'2014 CER'!J11</f>
        <v>0</v>
      </c>
      <c r="G92" s="100" t="s">
        <v>190</v>
      </c>
      <c r="H92" s="94">
        <f>Account_CP2!$O$12-Account_CP2!$H$12</f>
        <v>0</v>
      </c>
      <c r="I92" s="99" t="s">
        <v>190</v>
      </c>
      <c r="J92" s="115" t="s">
        <v>190</v>
      </c>
      <c r="K92" s="99">
        <v>0</v>
      </c>
      <c r="L92" s="99">
        <v>0</v>
      </c>
      <c r="M92" s="99">
        <f t="shared" si="11"/>
        <v>0</v>
      </c>
      <c r="N92" s="95">
        <v>0</v>
      </c>
      <c r="O92" s="100" t="s">
        <v>190</v>
      </c>
      <c r="P92" s="99">
        <v>0</v>
      </c>
      <c r="Q92" s="99" t="s">
        <v>190</v>
      </c>
      <c r="R92" s="115" t="s">
        <v>190</v>
      </c>
      <c r="S92" s="99">
        <f t="shared" si="69"/>
        <v>37361</v>
      </c>
      <c r="T92" s="99">
        <f t="shared" si="69"/>
        <v>3142</v>
      </c>
      <c r="U92" s="99">
        <f t="shared" si="70"/>
        <v>34219</v>
      </c>
      <c r="V92" s="95">
        <f>F92+N92</f>
        <v>0</v>
      </c>
      <c r="W92" s="100" t="s">
        <v>190</v>
      </c>
      <c r="X92" s="94">
        <f>H92+P92</f>
        <v>0</v>
      </c>
      <c r="Y92" s="99" t="s">
        <v>190</v>
      </c>
      <c r="Z92" s="115" t="s">
        <v>190</v>
      </c>
      <c r="AA92"/>
      <c r="AB92"/>
      <c r="AC92"/>
      <c r="AD92"/>
      <c r="AE92"/>
      <c r="AF92"/>
    </row>
    <row r="93" spans="1:32" ht="14.45" customHeight="1" x14ac:dyDescent="0.15">
      <c r="A93" s="241"/>
      <c r="B93" s="106">
        <v>2013</v>
      </c>
      <c r="C93" s="99">
        <f>'2013 CER'!J3</f>
        <v>0</v>
      </c>
      <c r="D93" s="99">
        <f>'2013 CER'!B11</f>
        <v>0</v>
      </c>
      <c r="E93" s="99">
        <f t="shared" si="68"/>
        <v>0</v>
      </c>
      <c r="F93" s="95">
        <f>'2013 CER'!J11</f>
        <v>0</v>
      </c>
      <c r="G93" s="100" t="s">
        <v>190</v>
      </c>
      <c r="H93" s="94">
        <f>Account_CP2!H12</f>
        <v>0</v>
      </c>
      <c r="I93" s="99" t="s">
        <v>190</v>
      </c>
      <c r="J93" s="115" t="s">
        <v>190</v>
      </c>
      <c r="K93" s="99">
        <v>0</v>
      </c>
      <c r="L93" s="99">
        <v>0</v>
      </c>
      <c r="M93" s="99">
        <f t="shared" si="11"/>
        <v>0</v>
      </c>
      <c r="N93" s="95">
        <v>0</v>
      </c>
      <c r="O93" s="100" t="s">
        <v>190</v>
      </c>
      <c r="P93" s="99">
        <v>0</v>
      </c>
      <c r="Q93" s="99" t="s">
        <v>190</v>
      </c>
      <c r="R93" s="115" t="s">
        <v>190</v>
      </c>
      <c r="S93" s="99">
        <f t="shared" si="69"/>
        <v>0</v>
      </c>
      <c r="T93" s="99">
        <f t="shared" si="69"/>
        <v>0</v>
      </c>
      <c r="U93" s="99">
        <f t="shared" si="70"/>
        <v>0</v>
      </c>
      <c r="V93" s="95">
        <f>F93+N93</f>
        <v>0</v>
      </c>
      <c r="W93" s="100" t="s">
        <v>190</v>
      </c>
      <c r="X93" s="94">
        <f>H93+P93</f>
        <v>0</v>
      </c>
      <c r="Y93" s="99" t="s">
        <v>190</v>
      </c>
      <c r="Z93" s="115" t="s">
        <v>190</v>
      </c>
      <c r="AA93"/>
      <c r="AB93"/>
      <c r="AC93"/>
      <c r="AD93"/>
      <c r="AE93"/>
      <c r="AF93"/>
    </row>
    <row r="94" spans="1:32" ht="14.45" customHeight="1" x14ac:dyDescent="0.15">
      <c r="A94" s="242"/>
      <c r="B94" s="107" t="s">
        <v>164</v>
      </c>
      <c r="C94" s="92">
        <f>SUM(C85:C93)</f>
        <v>12451784</v>
      </c>
      <c r="D94" s="92">
        <f>SUM(D85:D93)</f>
        <v>9670435</v>
      </c>
      <c r="E94" s="92">
        <f>SUM(E85:E93)</f>
        <v>2781349</v>
      </c>
      <c r="F94" s="91">
        <f>SUM(F85:F93)</f>
        <v>0</v>
      </c>
      <c r="G94" s="91" t="s">
        <v>190</v>
      </c>
      <c r="H94" s="92">
        <f>SUM(H85:H93)</f>
        <v>295556</v>
      </c>
      <c r="I94" s="92" t="s">
        <v>190</v>
      </c>
      <c r="J94" s="117" t="s">
        <v>190</v>
      </c>
      <c r="K94" s="92">
        <f>SUM(K85:K93)</f>
        <v>0</v>
      </c>
      <c r="L94" s="92">
        <f>SUM(L85:L93)</f>
        <v>0</v>
      </c>
      <c r="M94" s="92">
        <f t="shared" si="11"/>
        <v>0</v>
      </c>
      <c r="N94" s="91">
        <f>SUM(N85:N93)</f>
        <v>0</v>
      </c>
      <c r="O94" s="91" t="s">
        <v>190</v>
      </c>
      <c r="P94" s="92">
        <f>SUM(P85:P93)</f>
        <v>0</v>
      </c>
      <c r="Q94" s="92" t="s">
        <v>190</v>
      </c>
      <c r="R94" s="117" t="s">
        <v>190</v>
      </c>
      <c r="S94" s="92">
        <f>SUM(S85:S93)</f>
        <v>12451784</v>
      </c>
      <c r="T94" s="92">
        <f>SUM(T85:T93)</f>
        <v>9670435</v>
      </c>
      <c r="U94" s="92">
        <f>SUM(U85:U93)</f>
        <v>2781349</v>
      </c>
      <c r="V94" s="91">
        <f>SUM(V85:V93)</f>
        <v>0</v>
      </c>
      <c r="W94" s="91" t="s">
        <v>190</v>
      </c>
      <c r="X94" s="92">
        <f>SUM(X85:X93)</f>
        <v>11164</v>
      </c>
      <c r="Y94" s="92" t="s">
        <v>190</v>
      </c>
      <c r="Z94" s="117" t="s">
        <v>190</v>
      </c>
      <c r="AA94"/>
      <c r="AB94"/>
      <c r="AC94"/>
      <c r="AD94"/>
      <c r="AE94"/>
      <c r="AF94"/>
    </row>
    <row r="95" spans="1:32" ht="14.45" customHeight="1" x14ac:dyDescent="0.15">
      <c r="A95" s="240" t="s">
        <v>176</v>
      </c>
      <c r="B95" s="105">
        <v>2021</v>
      </c>
      <c r="C95" s="94">
        <f>'2021 CER'!$K$3</f>
        <v>0</v>
      </c>
      <c r="D95" s="94">
        <f>'2021 CER'!$B$12</f>
        <v>0</v>
      </c>
      <c r="E95" s="99">
        <f>C95-D95</f>
        <v>0</v>
      </c>
      <c r="F95" s="95">
        <f>'2021 CER'!$K$12</f>
        <v>0</v>
      </c>
      <c r="G95" s="95" t="s">
        <v>190</v>
      </c>
      <c r="H95" s="94">
        <f>Account_CP2!$BL$13-Account_CP2!$BE$13</f>
        <v>0</v>
      </c>
      <c r="I95" s="94" t="s">
        <v>190</v>
      </c>
      <c r="J95" s="116" t="s">
        <v>190</v>
      </c>
      <c r="K95" s="99">
        <f>'2021 ERU'!$K$3</f>
        <v>0</v>
      </c>
      <c r="L95" s="99">
        <f>'2021 ERU'!$B$12</f>
        <v>0</v>
      </c>
      <c r="M95" s="99">
        <f>K95-L95</f>
        <v>0</v>
      </c>
      <c r="N95" s="95">
        <f>'2021 ERU'!$K$12</f>
        <v>0</v>
      </c>
      <c r="O95" s="95" t="s">
        <v>190</v>
      </c>
      <c r="P95" s="94">
        <f>Account_CP2!$DB$13-Account_CP2!$CU$13</f>
        <v>0</v>
      </c>
      <c r="Q95" s="94" t="s">
        <v>190</v>
      </c>
      <c r="R95" s="116" t="s">
        <v>190</v>
      </c>
      <c r="S95" s="94">
        <f t="shared" ref="S95" si="71">C95+K95</f>
        <v>0</v>
      </c>
      <c r="T95" s="94">
        <f t="shared" ref="T95" si="72">D95+L95</f>
        <v>0</v>
      </c>
      <c r="U95" s="99">
        <f>S95-T95</f>
        <v>0</v>
      </c>
      <c r="V95" s="95">
        <f>F95+N95</f>
        <v>0</v>
      </c>
      <c r="W95" s="95" t="s">
        <v>190</v>
      </c>
      <c r="X95" s="94">
        <f>H95+P95</f>
        <v>0</v>
      </c>
      <c r="Y95" s="94" t="s">
        <v>190</v>
      </c>
      <c r="Z95" s="116" t="s">
        <v>190</v>
      </c>
      <c r="AA95"/>
      <c r="AB95"/>
      <c r="AC95"/>
      <c r="AD95"/>
      <c r="AE95"/>
      <c r="AF95"/>
    </row>
    <row r="96" spans="1:32" ht="14.45" customHeight="1" x14ac:dyDescent="0.15">
      <c r="A96" s="241"/>
      <c r="B96" s="105">
        <v>2020</v>
      </c>
      <c r="C96" s="94">
        <f>'2020 CER'!$K$3</f>
        <v>0</v>
      </c>
      <c r="D96" s="94">
        <f>'2020 CER'!$B$12</f>
        <v>0</v>
      </c>
      <c r="E96" s="99">
        <f>C96-D96</f>
        <v>0</v>
      </c>
      <c r="F96" s="95">
        <f>'2020 CER'!$K$12</f>
        <v>0</v>
      </c>
      <c r="G96" s="95" t="s">
        <v>190</v>
      </c>
      <c r="H96" s="94">
        <f>Account_CP2!$BE$13-Account_CP2!$AX$13</f>
        <v>0</v>
      </c>
      <c r="I96" s="94" t="s">
        <v>190</v>
      </c>
      <c r="J96" s="116" t="s">
        <v>190</v>
      </c>
      <c r="K96" s="99">
        <f>'2020 ERU'!$K$3</f>
        <v>0</v>
      </c>
      <c r="L96" s="99">
        <f>'2020 ERU'!$B$12</f>
        <v>0</v>
      </c>
      <c r="M96" s="99">
        <f>K96-L96</f>
        <v>0</v>
      </c>
      <c r="N96" s="95">
        <f>'2020 ERU'!$K$12</f>
        <v>0</v>
      </c>
      <c r="O96" s="95" t="s">
        <v>190</v>
      </c>
      <c r="P96" s="94">
        <f>Account_CP2!$CU$13-Account_CP2!$CN$13</f>
        <v>0</v>
      </c>
      <c r="Q96" s="94" t="s">
        <v>190</v>
      </c>
      <c r="R96" s="116" t="s">
        <v>190</v>
      </c>
      <c r="S96" s="94">
        <f t="shared" ref="S96:T98" si="73">C96+K96</f>
        <v>0</v>
      </c>
      <c r="T96" s="94">
        <f t="shared" si="73"/>
        <v>0</v>
      </c>
      <c r="U96" s="99">
        <f>S96-T96</f>
        <v>0</v>
      </c>
      <c r="V96" s="95">
        <f>F96+N96</f>
        <v>0</v>
      </c>
      <c r="W96" s="95" t="s">
        <v>190</v>
      </c>
      <c r="X96" s="94">
        <f>H96+P96</f>
        <v>0</v>
      </c>
      <c r="Y96" s="94" t="s">
        <v>190</v>
      </c>
      <c r="Z96" s="116" t="s">
        <v>190</v>
      </c>
      <c r="AA96"/>
      <c r="AB96"/>
      <c r="AC96"/>
      <c r="AD96"/>
      <c r="AE96"/>
      <c r="AF96"/>
    </row>
    <row r="97" spans="1:32" ht="14.45" customHeight="1" x14ac:dyDescent="0.15">
      <c r="A97" s="241"/>
      <c r="B97" s="105">
        <v>2019</v>
      </c>
      <c r="C97" s="94">
        <f>'2019 CER'!$K$3</f>
        <v>0</v>
      </c>
      <c r="D97" s="94">
        <f>'2019 CER'!$B$12</f>
        <v>0</v>
      </c>
      <c r="E97" s="99">
        <f>C97-D97</f>
        <v>0</v>
      </c>
      <c r="F97" s="95">
        <f>'2019 CER'!$K$12</f>
        <v>0</v>
      </c>
      <c r="G97" s="95" t="s">
        <v>190</v>
      </c>
      <c r="H97" s="94">
        <f>Account_CP2!$AX$13-Account_CP2!$AQ$13</f>
        <v>0</v>
      </c>
      <c r="I97" s="94" t="s">
        <v>190</v>
      </c>
      <c r="J97" s="116" t="s">
        <v>190</v>
      </c>
      <c r="K97" s="99">
        <f>'2019 ERU'!$K$3</f>
        <v>0</v>
      </c>
      <c r="L97" s="99">
        <f>'2019 ERU'!$B$12</f>
        <v>0</v>
      </c>
      <c r="M97" s="99">
        <f t="shared" si="11"/>
        <v>0</v>
      </c>
      <c r="N97" s="95">
        <f>'2019 ERU'!$K$12</f>
        <v>0</v>
      </c>
      <c r="O97" s="95" t="s">
        <v>190</v>
      </c>
      <c r="P97" s="94">
        <f>Account_CP2!$CN$13-Account_CP2!$CG$13</f>
        <v>0</v>
      </c>
      <c r="Q97" s="94" t="s">
        <v>190</v>
      </c>
      <c r="R97" s="116" t="s">
        <v>190</v>
      </c>
      <c r="S97" s="94">
        <f t="shared" si="73"/>
        <v>0</v>
      </c>
      <c r="T97" s="94">
        <f t="shared" si="73"/>
        <v>0</v>
      </c>
      <c r="U97" s="99">
        <f>S97-T97</f>
        <v>0</v>
      </c>
      <c r="V97" s="95">
        <f>F97+N97</f>
        <v>0</v>
      </c>
      <c r="W97" s="95" t="s">
        <v>190</v>
      </c>
      <c r="X97" s="94">
        <f>H97+P97</f>
        <v>0</v>
      </c>
      <c r="Y97" s="94" t="s">
        <v>190</v>
      </c>
      <c r="Z97" s="116" t="s">
        <v>190</v>
      </c>
      <c r="AA97"/>
      <c r="AB97"/>
      <c r="AC97"/>
      <c r="AD97"/>
      <c r="AE97"/>
      <c r="AF97"/>
    </row>
    <row r="98" spans="1:32" ht="14.45" customHeight="1" x14ac:dyDescent="0.15">
      <c r="A98" s="241"/>
      <c r="B98" s="105">
        <v>2018</v>
      </c>
      <c r="C98" s="94">
        <f>'2018 CER'!$K$3</f>
        <v>0</v>
      </c>
      <c r="D98" s="94">
        <f>'2018 CER'!$B$12</f>
        <v>0</v>
      </c>
      <c r="E98" s="99">
        <f t="shared" ref="E98:E103" si="74">C98-D98</f>
        <v>0</v>
      </c>
      <c r="F98" s="95">
        <f>'2018 CER'!$K$12</f>
        <v>0</v>
      </c>
      <c r="G98" s="95" t="s">
        <v>190</v>
      </c>
      <c r="H98" s="94">
        <f>Account_CP2!$AQ$13-Account_CP2!$AJ$13</f>
        <v>0</v>
      </c>
      <c r="I98" s="94" t="s">
        <v>190</v>
      </c>
      <c r="J98" s="116" t="s">
        <v>190</v>
      </c>
      <c r="K98" s="99">
        <f>'2018 ERU'!$K$3</f>
        <v>0</v>
      </c>
      <c r="L98" s="99">
        <f>'2018 ERU'!$B$12</f>
        <v>0</v>
      </c>
      <c r="M98" s="99">
        <f>K98-L98</f>
        <v>0</v>
      </c>
      <c r="N98" s="95">
        <f>'2018 ERU'!$K$12</f>
        <v>0</v>
      </c>
      <c r="O98" s="95" t="s">
        <v>190</v>
      </c>
      <c r="P98" s="94">
        <f>Account_CP2!$CG$13-Account_CP2!$BZ$13</f>
        <v>0</v>
      </c>
      <c r="Q98" s="94" t="s">
        <v>190</v>
      </c>
      <c r="R98" s="116" t="s">
        <v>190</v>
      </c>
      <c r="S98" s="94">
        <f t="shared" si="73"/>
        <v>0</v>
      </c>
      <c r="T98" s="94">
        <f t="shared" si="73"/>
        <v>0</v>
      </c>
      <c r="U98" s="99">
        <f t="shared" ref="U98:U103" si="75">S98-T98</f>
        <v>0</v>
      </c>
      <c r="V98" s="95">
        <f t="shared" ref="V98:V103" si="76">F98+N98</f>
        <v>0</v>
      </c>
      <c r="W98" s="95" t="s">
        <v>190</v>
      </c>
      <c r="X98" s="94">
        <f t="shared" ref="X98:X103" si="77">H98+P98</f>
        <v>0</v>
      </c>
      <c r="Y98" s="94" t="s">
        <v>190</v>
      </c>
      <c r="Z98" s="116" t="s">
        <v>190</v>
      </c>
      <c r="AA98"/>
      <c r="AB98"/>
      <c r="AC98"/>
      <c r="AD98"/>
      <c r="AE98"/>
      <c r="AF98"/>
    </row>
    <row r="99" spans="1:32" ht="14.45" customHeight="1" x14ac:dyDescent="0.15">
      <c r="A99" s="241"/>
      <c r="B99" s="105">
        <v>2017</v>
      </c>
      <c r="C99" s="94">
        <f>'2017 CER'!$K$3</f>
        <v>0</v>
      </c>
      <c r="D99" s="94">
        <f>'2017 CER'!$B$12</f>
        <v>0</v>
      </c>
      <c r="E99" s="99">
        <f t="shared" si="74"/>
        <v>0</v>
      </c>
      <c r="F99" s="95">
        <f>'2017 CER'!$K$12</f>
        <v>0</v>
      </c>
      <c r="G99" s="95" t="s">
        <v>190</v>
      </c>
      <c r="H99" s="94">
        <f>Account_CP2!$AJ$13-Account_CP2!$AC$13</f>
        <v>0</v>
      </c>
      <c r="I99" s="94" t="s">
        <v>190</v>
      </c>
      <c r="J99" s="116" t="s">
        <v>190</v>
      </c>
      <c r="K99" s="99">
        <f>'2017 ERU'!$K$3</f>
        <v>0</v>
      </c>
      <c r="L99" s="99">
        <f>'2017 ERU'!$B$12</f>
        <v>0</v>
      </c>
      <c r="M99" s="99">
        <f t="shared" si="11"/>
        <v>0</v>
      </c>
      <c r="N99" s="95">
        <f>'2017 ERU'!$K$12</f>
        <v>0</v>
      </c>
      <c r="O99" s="95" t="s">
        <v>190</v>
      </c>
      <c r="P99" s="94">
        <f>Account_CP2!$BZ$13-Account_CP2!$BS$13</f>
        <v>0</v>
      </c>
      <c r="Q99" s="94" t="s">
        <v>190</v>
      </c>
      <c r="R99" s="116" t="s">
        <v>190</v>
      </c>
      <c r="S99" s="94">
        <f t="shared" ref="S99:T103" si="78">C99+K99</f>
        <v>0</v>
      </c>
      <c r="T99" s="94">
        <f t="shared" si="78"/>
        <v>0</v>
      </c>
      <c r="U99" s="99">
        <f t="shared" si="75"/>
        <v>0</v>
      </c>
      <c r="V99" s="95">
        <f t="shared" si="76"/>
        <v>0</v>
      </c>
      <c r="W99" s="95" t="s">
        <v>190</v>
      </c>
      <c r="X99" s="94">
        <f t="shared" si="77"/>
        <v>0</v>
      </c>
      <c r="Y99" s="94" t="s">
        <v>190</v>
      </c>
      <c r="Z99" s="116" t="s">
        <v>190</v>
      </c>
      <c r="AA99"/>
      <c r="AB99"/>
      <c r="AC99"/>
      <c r="AD99"/>
      <c r="AE99"/>
      <c r="AF99"/>
    </row>
    <row r="100" spans="1:32" ht="14.45" customHeight="1" x14ac:dyDescent="0.15">
      <c r="A100" s="241"/>
      <c r="B100" s="106">
        <v>2016</v>
      </c>
      <c r="C100" s="94">
        <f>'2016 CER'!K3</f>
        <v>0</v>
      </c>
      <c r="D100" s="94">
        <f>'2016 CER'!B12</f>
        <v>0</v>
      </c>
      <c r="E100" s="99">
        <f t="shared" si="74"/>
        <v>0</v>
      </c>
      <c r="F100" s="95">
        <f>'2016 CER'!K12</f>
        <v>0</v>
      </c>
      <c r="G100" s="95" t="s">
        <v>190</v>
      </c>
      <c r="H100" s="94">
        <f>Account_CP2!$AC$13-Account_CP2!$V$13</f>
        <v>0</v>
      </c>
      <c r="I100" s="94" t="s">
        <v>190</v>
      </c>
      <c r="J100" s="116" t="s">
        <v>190</v>
      </c>
      <c r="K100" s="99">
        <f>'2016 ERU'!K3</f>
        <v>0</v>
      </c>
      <c r="L100" s="99">
        <f>'2016 ERU'!B12</f>
        <v>0</v>
      </c>
      <c r="M100" s="99">
        <f t="shared" si="11"/>
        <v>0</v>
      </c>
      <c r="N100" s="95">
        <f>'2016 ERU'!K12</f>
        <v>0</v>
      </c>
      <c r="O100" s="95" t="s">
        <v>190</v>
      </c>
      <c r="P100" s="94">
        <f>Account_CP2!$BS$13</f>
        <v>0</v>
      </c>
      <c r="Q100" s="94" t="s">
        <v>190</v>
      </c>
      <c r="R100" s="116" t="s">
        <v>190</v>
      </c>
      <c r="S100" s="94">
        <f t="shared" si="78"/>
        <v>0</v>
      </c>
      <c r="T100" s="94">
        <f t="shared" si="78"/>
        <v>0</v>
      </c>
      <c r="U100" s="99">
        <f t="shared" si="75"/>
        <v>0</v>
      </c>
      <c r="V100" s="95">
        <f t="shared" si="76"/>
        <v>0</v>
      </c>
      <c r="W100" s="95" t="s">
        <v>190</v>
      </c>
      <c r="X100" s="94">
        <f t="shared" si="77"/>
        <v>0</v>
      </c>
      <c r="Y100" s="94" t="s">
        <v>190</v>
      </c>
      <c r="Z100" s="116" t="s">
        <v>190</v>
      </c>
      <c r="AA100"/>
      <c r="AB100"/>
      <c r="AC100"/>
      <c r="AD100"/>
      <c r="AE100"/>
      <c r="AF100"/>
    </row>
    <row r="101" spans="1:32" ht="14.45" customHeight="1" x14ac:dyDescent="0.15">
      <c r="A101" s="241"/>
      <c r="B101" s="106">
        <v>2015</v>
      </c>
      <c r="C101" s="99">
        <f>'2015 CER'!K3</f>
        <v>0</v>
      </c>
      <c r="D101" s="99">
        <f>'2015 CER'!B12</f>
        <v>0</v>
      </c>
      <c r="E101" s="99">
        <f t="shared" si="74"/>
        <v>0</v>
      </c>
      <c r="F101" s="95">
        <f>'2015 CER'!K12</f>
        <v>0</v>
      </c>
      <c r="G101" s="100" t="s">
        <v>190</v>
      </c>
      <c r="H101" s="94">
        <f>Account_CP2!$V$13-Account_CP2!$O$13</f>
        <v>0</v>
      </c>
      <c r="I101" s="99" t="s">
        <v>190</v>
      </c>
      <c r="J101" s="115" t="s">
        <v>190</v>
      </c>
      <c r="K101" s="99">
        <v>0</v>
      </c>
      <c r="L101" s="99">
        <v>0</v>
      </c>
      <c r="M101" s="99">
        <f t="shared" si="11"/>
        <v>0</v>
      </c>
      <c r="N101" s="95">
        <v>0</v>
      </c>
      <c r="O101" s="100" t="s">
        <v>190</v>
      </c>
      <c r="P101" s="99">
        <v>0</v>
      </c>
      <c r="Q101" s="99" t="s">
        <v>190</v>
      </c>
      <c r="R101" s="115" t="s">
        <v>190</v>
      </c>
      <c r="S101" s="99">
        <f t="shared" si="78"/>
        <v>0</v>
      </c>
      <c r="T101" s="99">
        <f t="shared" si="78"/>
        <v>0</v>
      </c>
      <c r="U101" s="99">
        <f t="shared" si="75"/>
        <v>0</v>
      </c>
      <c r="V101" s="95">
        <f t="shared" si="76"/>
        <v>0</v>
      </c>
      <c r="W101" s="100" t="s">
        <v>190</v>
      </c>
      <c r="X101" s="94">
        <f t="shared" si="77"/>
        <v>0</v>
      </c>
      <c r="Y101" s="99" t="s">
        <v>190</v>
      </c>
      <c r="Z101" s="115" t="s">
        <v>190</v>
      </c>
      <c r="AA101"/>
      <c r="AB101"/>
      <c r="AC101"/>
      <c r="AD101"/>
      <c r="AE101"/>
      <c r="AF101"/>
    </row>
    <row r="102" spans="1:32" ht="14.45" customHeight="1" x14ac:dyDescent="0.15">
      <c r="A102" s="241"/>
      <c r="B102" s="106">
        <v>2014</v>
      </c>
      <c r="C102" s="99">
        <f>'2014 CER'!K3</f>
        <v>0</v>
      </c>
      <c r="D102" s="99">
        <f>'2014 CER'!B12</f>
        <v>0</v>
      </c>
      <c r="E102" s="99">
        <f t="shared" si="74"/>
        <v>0</v>
      </c>
      <c r="F102" s="95">
        <f>'2014 CER'!K12</f>
        <v>0</v>
      </c>
      <c r="G102" s="100" t="s">
        <v>190</v>
      </c>
      <c r="H102" s="94">
        <f>Account_CP2!$O$13-Account_CP2!$H$13</f>
        <v>0</v>
      </c>
      <c r="I102" s="99" t="s">
        <v>190</v>
      </c>
      <c r="J102" s="115" t="s">
        <v>190</v>
      </c>
      <c r="K102" s="99">
        <v>0</v>
      </c>
      <c r="L102" s="99">
        <v>0</v>
      </c>
      <c r="M102" s="99">
        <f t="shared" si="11"/>
        <v>0</v>
      </c>
      <c r="N102" s="95">
        <v>0</v>
      </c>
      <c r="O102" s="100" t="s">
        <v>190</v>
      </c>
      <c r="P102" s="99">
        <v>0</v>
      </c>
      <c r="Q102" s="99" t="s">
        <v>190</v>
      </c>
      <c r="R102" s="115" t="s">
        <v>190</v>
      </c>
      <c r="S102" s="99">
        <f t="shared" si="78"/>
        <v>0</v>
      </c>
      <c r="T102" s="99">
        <f t="shared" si="78"/>
        <v>0</v>
      </c>
      <c r="U102" s="99">
        <f t="shared" si="75"/>
        <v>0</v>
      </c>
      <c r="V102" s="95">
        <f t="shared" si="76"/>
        <v>0</v>
      </c>
      <c r="W102" s="100" t="s">
        <v>190</v>
      </c>
      <c r="X102" s="94">
        <f t="shared" si="77"/>
        <v>0</v>
      </c>
      <c r="Y102" s="99" t="s">
        <v>190</v>
      </c>
      <c r="Z102" s="115" t="s">
        <v>190</v>
      </c>
      <c r="AA102"/>
      <c r="AB102"/>
      <c r="AC102"/>
      <c r="AD102"/>
      <c r="AE102"/>
      <c r="AF102"/>
    </row>
    <row r="103" spans="1:32" ht="14.45" customHeight="1" x14ac:dyDescent="0.15">
      <c r="A103" s="241"/>
      <c r="B103" s="106">
        <v>2013</v>
      </c>
      <c r="C103" s="99">
        <f>'2013 CER'!K3</f>
        <v>0</v>
      </c>
      <c r="D103" s="99">
        <f>'2013 CER'!B12</f>
        <v>0</v>
      </c>
      <c r="E103" s="99">
        <f t="shared" si="74"/>
        <v>0</v>
      </c>
      <c r="F103" s="95">
        <f>'2013 CER'!K12</f>
        <v>0</v>
      </c>
      <c r="G103" s="100" t="s">
        <v>190</v>
      </c>
      <c r="H103" s="94">
        <f>Account_CP2!H13</f>
        <v>0</v>
      </c>
      <c r="I103" s="99" t="s">
        <v>190</v>
      </c>
      <c r="J103" s="115" t="s">
        <v>190</v>
      </c>
      <c r="K103" s="99">
        <v>0</v>
      </c>
      <c r="L103" s="99">
        <v>0</v>
      </c>
      <c r="M103" s="99">
        <f t="shared" si="11"/>
        <v>0</v>
      </c>
      <c r="N103" s="95">
        <v>0</v>
      </c>
      <c r="O103" s="100" t="s">
        <v>190</v>
      </c>
      <c r="P103" s="99">
        <v>0</v>
      </c>
      <c r="Q103" s="99" t="s">
        <v>190</v>
      </c>
      <c r="R103" s="115" t="s">
        <v>190</v>
      </c>
      <c r="S103" s="99">
        <f t="shared" si="78"/>
        <v>0</v>
      </c>
      <c r="T103" s="99">
        <f t="shared" si="78"/>
        <v>0</v>
      </c>
      <c r="U103" s="99">
        <f t="shared" si="75"/>
        <v>0</v>
      </c>
      <c r="V103" s="95">
        <f t="shared" si="76"/>
        <v>0</v>
      </c>
      <c r="W103" s="100" t="s">
        <v>190</v>
      </c>
      <c r="X103" s="94">
        <f t="shared" si="77"/>
        <v>0</v>
      </c>
      <c r="Y103" s="99" t="s">
        <v>190</v>
      </c>
      <c r="Z103" s="115" t="s">
        <v>190</v>
      </c>
      <c r="AA103"/>
      <c r="AB103"/>
      <c r="AC103"/>
      <c r="AD103"/>
      <c r="AE103"/>
      <c r="AF103"/>
    </row>
    <row r="104" spans="1:32" ht="14.45" customHeight="1" x14ac:dyDescent="0.15">
      <c r="A104" s="242"/>
      <c r="B104" s="107" t="s">
        <v>164</v>
      </c>
      <c r="C104" s="92">
        <f>SUM(C95:C103)</f>
        <v>0</v>
      </c>
      <c r="D104" s="92">
        <f>SUM(D95:D103)</f>
        <v>0</v>
      </c>
      <c r="E104" s="92">
        <f>SUM(E95:E103)</f>
        <v>0</v>
      </c>
      <c r="F104" s="91">
        <f>SUM(F95:F103)</f>
        <v>0</v>
      </c>
      <c r="G104" s="91" t="s">
        <v>190</v>
      </c>
      <c r="H104" s="92">
        <f>SUM(H95:H103)</f>
        <v>0</v>
      </c>
      <c r="I104" s="92" t="s">
        <v>190</v>
      </c>
      <c r="J104" s="117" t="s">
        <v>190</v>
      </c>
      <c r="K104" s="92">
        <f>SUM(K95:K103)</f>
        <v>0</v>
      </c>
      <c r="L104" s="92">
        <f>SUM(L95:L103)</f>
        <v>0</v>
      </c>
      <c r="M104" s="92">
        <f t="shared" si="11"/>
        <v>0</v>
      </c>
      <c r="N104" s="91">
        <f>SUM(N95:N103)</f>
        <v>0</v>
      </c>
      <c r="O104" s="91" t="s">
        <v>190</v>
      </c>
      <c r="P104" s="92">
        <f>SUM(P95:P103)</f>
        <v>0</v>
      </c>
      <c r="Q104" s="92" t="s">
        <v>190</v>
      </c>
      <c r="R104" s="117" t="s">
        <v>190</v>
      </c>
      <c r="S104" s="92">
        <f>SUM(S95:S103)</f>
        <v>0</v>
      </c>
      <c r="T104" s="92">
        <f>SUM(T95:T103)</f>
        <v>0</v>
      </c>
      <c r="U104" s="92">
        <f>SUM(U95:U103)</f>
        <v>0</v>
      </c>
      <c r="V104" s="91">
        <f>SUM(V95:V103)</f>
        <v>0</v>
      </c>
      <c r="W104" s="91" t="s">
        <v>190</v>
      </c>
      <c r="X104" s="92">
        <f>SUM(X95:X103)</f>
        <v>0</v>
      </c>
      <c r="Y104" s="92" t="s">
        <v>190</v>
      </c>
      <c r="Z104" s="117" t="s">
        <v>190</v>
      </c>
      <c r="AA104"/>
      <c r="AB104"/>
      <c r="AC104"/>
      <c r="AD104"/>
      <c r="AE104"/>
      <c r="AF104"/>
    </row>
    <row r="105" spans="1:32" ht="14.45" customHeight="1" x14ac:dyDescent="0.15">
      <c r="A105" s="240" t="s">
        <v>169</v>
      </c>
      <c r="B105" s="140">
        <v>2021</v>
      </c>
      <c r="C105" s="94">
        <f>'2021 CER'!$L$3</f>
        <v>189702</v>
      </c>
      <c r="D105" s="94">
        <f>'2021 CER'!$B$13</f>
        <v>93456</v>
      </c>
      <c r="E105" s="99">
        <f>C105-D105</f>
        <v>96246</v>
      </c>
      <c r="F105" s="95">
        <f>'2021 CER'!$L$13</f>
        <v>0</v>
      </c>
      <c r="G105" s="95" t="s">
        <v>190</v>
      </c>
      <c r="H105" s="94">
        <f>Account_CP2!$BL$14-Account_CP2!$BE$14</f>
        <v>11451</v>
      </c>
      <c r="I105" s="94" t="s">
        <v>190</v>
      </c>
      <c r="J105" s="116" t="s">
        <v>190</v>
      </c>
      <c r="K105" s="99">
        <f>'2021 ERU'!$L$3</f>
        <v>0</v>
      </c>
      <c r="L105" s="99">
        <f>'2021 ERU'!$B$13</f>
        <v>0</v>
      </c>
      <c r="M105" s="99">
        <f>K105-L105</f>
        <v>0</v>
      </c>
      <c r="N105" s="95">
        <f>'2021 ERU'!$L$13</f>
        <v>0</v>
      </c>
      <c r="O105" s="95" t="s">
        <v>190</v>
      </c>
      <c r="P105" s="94">
        <f>Account_CP2!$DB$14-Account_CP2!$CU$14</f>
        <v>0</v>
      </c>
      <c r="Q105" s="94" t="s">
        <v>190</v>
      </c>
      <c r="R105" s="116" t="s">
        <v>190</v>
      </c>
      <c r="S105" s="94">
        <f t="shared" ref="S105" si="79">C105+K105</f>
        <v>189702</v>
      </c>
      <c r="T105" s="94">
        <f t="shared" ref="T105" si="80">D105+L105</f>
        <v>93456</v>
      </c>
      <c r="U105" s="99">
        <f>S105-T105</f>
        <v>96246</v>
      </c>
      <c r="V105" s="95">
        <f>F105+N105</f>
        <v>0</v>
      </c>
      <c r="W105" s="95" t="s">
        <v>190</v>
      </c>
      <c r="X105" s="94">
        <f>H105+P105</f>
        <v>11451</v>
      </c>
      <c r="Y105" s="94" t="s">
        <v>190</v>
      </c>
      <c r="Z105" s="116" t="s">
        <v>190</v>
      </c>
      <c r="AA105"/>
      <c r="AB105"/>
      <c r="AC105"/>
      <c r="AD105"/>
      <c r="AE105"/>
      <c r="AF105"/>
    </row>
    <row r="106" spans="1:32" ht="14.45" customHeight="1" x14ac:dyDescent="0.15">
      <c r="A106" s="241"/>
      <c r="B106" s="140">
        <v>2020</v>
      </c>
      <c r="C106" s="94">
        <f>'2020 CER'!$L$3</f>
        <v>1049526</v>
      </c>
      <c r="D106" s="94">
        <f>'2020 CER'!$B$13</f>
        <v>814579</v>
      </c>
      <c r="E106" s="99">
        <f>C106-D106</f>
        <v>234947</v>
      </c>
      <c r="F106" s="95">
        <f>'2020 CER'!$L$13</f>
        <v>0</v>
      </c>
      <c r="G106" s="95" t="s">
        <v>190</v>
      </c>
      <c r="H106" s="94">
        <f>Account_CP2!$BE$14-Account_CP2!$AX$14</f>
        <v>6255</v>
      </c>
      <c r="I106" s="94" t="s">
        <v>190</v>
      </c>
      <c r="J106" s="116" t="s">
        <v>190</v>
      </c>
      <c r="K106" s="99">
        <f>'2020 ERU'!$L$3</f>
        <v>0</v>
      </c>
      <c r="L106" s="99">
        <f>'2020 ERU'!$B$13</f>
        <v>0</v>
      </c>
      <c r="M106" s="99">
        <f>K106-L106</f>
        <v>0</v>
      </c>
      <c r="N106" s="95">
        <f>'2020 ERU'!$L$13</f>
        <v>0</v>
      </c>
      <c r="O106" s="95" t="s">
        <v>190</v>
      </c>
      <c r="P106" s="94">
        <f>Account_CP2!$CU$14-Account_CP2!$CN$14</f>
        <v>0</v>
      </c>
      <c r="Q106" s="94" t="s">
        <v>190</v>
      </c>
      <c r="R106" s="116" t="s">
        <v>190</v>
      </c>
      <c r="S106" s="94">
        <f t="shared" ref="S106:T108" si="81">C106+K106</f>
        <v>1049526</v>
      </c>
      <c r="T106" s="94">
        <f t="shared" si="81"/>
        <v>814579</v>
      </c>
      <c r="U106" s="99">
        <f>S106-T106</f>
        <v>234947</v>
      </c>
      <c r="V106" s="95">
        <f>F106+N106</f>
        <v>0</v>
      </c>
      <c r="W106" s="95" t="s">
        <v>190</v>
      </c>
      <c r="X106" s="94">
        <f>H106+P106</f>
        <v>6255</v>
      </c>
      <c r="Y106" s="94" t="s">
        <v>190</v>
      </c>
      <c r="Z106" s="116" t="s">
        <v>190</v>
      </c>
      <c r="AA106"/>
      <c r="AB106"/>
      <c r="AC106"/>
      <c r="AD106"/>
      <c r="AE106"/>
      <c r="AF106"/>
    </row>
    <row r="107" spans="1:32" ht="14.45" customHeight="1" x14ac:dyDescent="0.15">
      <c r="A107" s="241"/>
      <c r="B107" s="140">
        <v>2019</v>
      </c>
      <c r="C107" s="94">
        <f>'2019 CER'!$L$3</f>
        <v>631944</v>
      </c>
      <c r="D107" s="94">
        <f>'2019 CER'!$B$13</f>
        <v>334701</v>
      </c>
      <c r="E107" s="99">
        <f>C107-D107</f>
        <v>297243</v>
      </c>
      <c r="F107" s="95">
        <f>'2019 CER'!$L$13</f>
        <v>0</v>
      </c>
      <c r="G107" s="95" t="s">
        <v>190</v>
      </c>
      <c r="H107" s="94">
        <f>Account_CP2!$AX$14-Account_CP2!$AQ$14</f>
        <v>11332</v>
      </c>
      <c r="I107" s="94" t="s">
        <v>190</v>
      </c>
      <c r="J107" s="116" t="s">
        <v>190</v>
      </c>
      <c r="K107" s="99">
        <f>'2019 ERU'!$L$3</f>
        <v>0</v>
      </c>
      <c r="L107" s="99">
        <f>'2019 ERU'!$B$13</f>
        <v>0</v>
      </c>
      <c r="M107" s="99">
        <f>K107-L107</f>
        <v>0</v>
      </c>
      <c r="N107" s="95">
        <f>'2019 ERU'!$L$13</f>
        <v>0</v>
      </c>
      <c r="O107" s="95" t="s">
        <v>190</v>
      </c>
      <c r="P107" s="94">
        <f>Account_CP2!$CN$14-Account_CP2!$CG$14</f>
        <v>0</v>
      </c>
      <c r="Q107" s="94" t="s">
        <v>190</v>
      </c>
      <c r="R107" s="116" t="s">
        <v>190</v>
      </c>
      <c r="S107" s="94">
        <f t="shared" si="81"/>
        <v>631944</v>
      </c>
      <c r="T107" s="94">
        <f t="shared" si="81"/>
        <v>334701</v>
      </c>
      <c r="U107" s="99">
        <f>S107-T107</f>
        <v>297243</v>
      </c>
      <c r="V107" s="95">
        <f>F107+N107</f>
        <v>0</v>
      </c>
      <c r="W107" s="95" t="s">
        <v>190</v>
      </c>
      <c r="X107" s="94">
        <f>H107+P107</f>
        <v>11332</v>
      </c>
      <c r="Y107" s="94" t="s">
        <v>190</v>
      </c>
      <c r="Z107" s="116" t="s">
        <v>190</v>
      </c>
      <c r="AA107"/>
      <c r="AB107"/>
      <c r="AC107"/>
      <c r="AD107"/>
      <c r="AE107"/>
      <c r="AF107"/>
    </row>
    <row r="108" spans="1:32" ht="14.45" customHeight="1" x14ac:dyDescent="0.15">
      <c r="A108" s="241"/>
      <c r="B108" s="140">
        <v>2018</v>
      </c>
      <c r="C108" s="94">
        <f>'2018 CER'!$L$3</f>
        <v>790858</v>
      </c>
      <c r="D108" s="94">
        <f>'2018 CER'!$B$13</f>
        <v>58031</v>
      </c>
      <c r="E108" s="99">
        <f t="shared" ref="E108:E113" si="82">C108-D108</f>
        <v>732827</v>
      </c>
      <c r="F108" s="95">
        <f>'2018 CER'!$L$13</f>
        <v>0</v>
      </c>
      <c r="G108" s="95" t="s">
        <v>190</v>
      </c>
      <c r="H108" s="94">
        <f>Account_CP2!$AQ$14-Account_CP2!$AJ$14</f>
        <v>17578</v>
      </c>
      <c r="I108" s="94" t="s">
        <v>190</v>
      </c>
      <c r="J108" s="116" t="s">
        <v>190</v>
      </c>
      <c r="K108" s="99">
        <f>'2018 ERU'!$L$3</f>
        <v>0</v>
      </c>
      <c r="L108" s="99">
        <f>'2018 ERU'!$B$13</f>
        <v>0</v>
      </c>
      <c r="M108" s="99">
        <f>K108-L108</f>
        <v>0</v>
      </c>
      <c r="N108" s="95">
        <f>'2018 ERU'!$L$13</f>
        <v>0</v>
      </c>
      <c r="O108" s="95" t="s">
        <v>190</v>
      </c>
      <c r="P108" s="94">
        <f>Account_CP2!$CG$14-Account_CP2!$BZ$14</f>
        <v>0</v>
      </c>
      <c r="Q108" s="94" t="s">
        <v>190</v>
      </c>
      <c r="R108" s="116" t="s">
        <v>190</v>
      </c>
      <c r="S108" s="94">
        <f t="shared" si="81"/>
        <v>790858</v>
      </c>
      <c r="T108" s="94">
        <f t="shared" si="81"/>
        <v>58031</v>
      </c>
      <c r="U108" s="99">
        <f t="shared" ref="U108:U113" si="83">S108-T108</f>
        <v>732827</v>
      </c>
      <c r="V108" s="95">
        <f t="shared" ref="V108:V113" si="84">F108+N108</f>
        <v>0</v>
      </c>
      <c r="W108" s="95" t="s">
        <v>190</v>
      </c>
      <c r="X108" s="94">
        <f t="shared" ref="X108:X113" si="85">H108+P108</f>
        <v>17578</v>
      </c>
      <c r="Y108" s="94" t="s">
        <v>190</v>
      </c>
      <c r="Z108" s="116" t="s">
        <v>190</v>
      </c>
      <c r="AA108"/>
      <c r="AB108"/>
      <c r="AC108"/>
      <c r="AD108"/>
      <c r="AE108"/>
      <c r="AF108"/>
    </row>
    <row r="109" spans="1:32" ht="14.45" customHeight="1" x14ac:dyDescent="0.15">
      <c r="A109" s="241"/>
      <c r="B109" s="105">
        <v>2017</v>
      </c>
      <c r="C109" s="94">
        <f>'2017 CER'!$L$3</f>
        <v>7726138</v>
      </c>
      <c r="D109" s="94">
        <f>'2017 CER'!$B$13</f>
        <v>7143291</v>
      </c>
      <c r="E109" s="99">
        <f t="shared" si="82"/>
        <v>582847</v>
      </c>
      <c r="F109" s="95">
        <f>'2017 CER'!$L$13</f>
        <v>6796785</v>
      </c>
      <c r="G109" s="95" t="s">
        <v>190</v>
      </c>
      <c r="H109" s="94">
        <f>Account_CP2!$AJ$14-Account_CP2!$AC$14</f>
        <v>5757</v>
      </c>
      <c r="I109" s="94" t="s">
        <v>190</v>
      </c>
      <c r="J109" s="116" t="s">
        <v>190</v>
      </c>
      <c r="K109" s="99">
        <f>'2017 ERU'!$L$3</f>
        <v>2917217</v>
      </c>
      <c r="L109" s="99">
        <f>'2017 ERU'!$B$13</f>
        <v>2917217</v>
      </c>
      <c r="M109" s="99">
        <f t="shared" ref="M109:M211" si="86">K109-L109</f>
        <v>0</v>
      </c>
      <c r="N109" s="95">
        <f>'2017 ERU'!$L$13</f>
        <v>2917217</v>
      </c>
      <c r="O109" s="95" t="s">
        <v>190</v>
      </c>
      <c r="P109" s="94">
        <f>Account_CP2!$BZ$14-Account_CP2!$BS$14</f>
        <v>0</v>
      </c>
      <c r="Q109" s="94" t="s">
        <v>190</v>
      </c>
      <c r="R109" s="116" t="s">
        <v>190</v>
      </c>
      <c r="S109" s="94">
        <f t="shared" ref="S109:T113" si="87">C109+K109</f>
        <v>10643355</v>
      </c>
      <c r="T109" s="94">
        <f t="shared" si="87"/>
        <v>10060508</v>
      </c>
      <c r="U109" s="99">
        <f t="shared" si="83"/>
        <v>582847</v>
      </c>
      <c r="V109" s="95">
        <f t="shared" si="84"/>
        <v>9714002</v>
      </c>
      <c r="W109" s="95" t="s">
        <v>190</v>
      </c>
      <c r="X109" s="94">
        <f t="shared" si="85"/>
        <v>5757</v>
      </c>
      <c r="Y109" s="94" t="s">
        <v>190</v>
      </c>
      <c r="Z109" s="116" t="s">
        <v>190</v>
      </c>
      <c r="AA109"/>
      <c r="AB109"/>
      <c r="AC109"/>
      <c r="AD109"/>
      <c r="AE109"/>
      <c r="AF109"/>
    </row>
    <row r="110" spans="1:32" ht="14.45" customHeight="1" x14ac:dyDescent="0.15">
      <c r="A110" s="241"/>
      <c r="B110" s="106">
        <v>2016</v>
      </c>
      <c r="C110" s="94">
        <f>'2016 CER'!L3</f>
        <v>1048614</v>
      </c>
      <c r="D110" s="94">
        <f>'2016 CER'!B13</f>
        <v>294692</v>
      </c>
      <c r="E110" s="99">
        <f t="shared" si="82"/>
        <v>753922</v>
      </c>
      <c r="F110" s="95">
        <f>'2016 CER'!L13</f>
        <v>0</v>
      </c>
      <c r="G110" s="95" t="s">
        <v>190</v>
      </c>
      <c r="H110" s="94">
        <f>Account_CP2!$AC$14-Account_CP2!$V$14</f>
        <v>3481</v>
      </c>
      <c r="I110" s="94" t="s">
        <v>190</v>
      </c>
      <c r="J110" s="116" t="s">
        <v>190</v>
      </c>
      <c r="K110" s="99">
        <f>'2016 ERU'!L3</f>
        <v>0</v>
      </c>
      <c r="L110" s="99">
        <f>'2016 ERU'!B13</f>
        <v>0</v>
      </c>
      <c r="M110" s="99">
        <f t="shared" si="86"/>
        <v>0</v>
      </c>
      <c r="N110" s="95">
        <f>'2016 ERU'!L13</f>
        <v>0</v>
      </c>
      <c r="O110" s="95" t="s">
        <v>190</v>
      </c>
      <c r="P110" s="94">
        <f>Account_CP2!$BS$14</f>
        <v>0</v>
      </c>
      <c r="Q110" s="94" t="s">
        <v>190</v>
      </c>
      <c r="R110" s="116" t="s">
        <v>190</v>
      </c>
      <c r="S110" s="94">
        <f t="shared" si="87"/>
        <v>1048614</v>
      </c>
      <c r="T110" s="94">
        <f t="shared" si="87"/>
        <v>294692</v>
      </c>
      <c r="U110" s="99">
        <f t="shared" si="83"/>
        <v>753922</v>
      </c>
      <c r="V110" s="95">
        <f t="shared" si="84"/>
        <v>0</v>
      </c>
      <c r="W110" s="95" t="s">
        <v>190</v>
      </c>
      <c r="X110" s="94">
        <f t="shared" si="85"/>
        <v>3481</v>
      </c>
      <c r="Y110" s="94" t="s">
        <v>190</v>
      </c>
      <c r="Z110" s="116" t="s">
        <v>190</v>
      </c>
      <c r="AA110"/>
      <c r="AB110"/>
      <c r="AC110"/>
      <c r="AD110"/>
      <c r="AE110"/>
      <c r="AF110"/>
    </row>
    <row r="111" spans="1:32" ht="14.45" customHeight="1" x14ac:dyDescent="0.15">
      <c r="A111" s="241"/>
      <c r="B111" s="106">
        <v>2015</v>
      </c>
      <c r="C111" s="99">
        <f>'2015 CER'!L3</f>
        <v>577702</v>
      </c>
      <c r="D111" s="99">
        <f>'2015 CER'!B13</f>
        <v>52378</v>
      </c>
      <c r="E111" s="99">
        <f t="shared" si="82"/>
        <v>525324</v>
      </c>
      <c r="F111" s="95">
        <f>'2015 CER'!L13</f>
        <v>0</v>
      </c>
      <c r="G111" s="100" t="s">
        <v>190</v>
      </c>
      <c r="H111" s="94">
        <f>Account_CP2!$V$14-Account_CP2!$O$14</f>
        <v>6</v>
      </c>
      <c r="I111" s="99" t="s">
        <v>190</v>
      </c>
      <c r="J111" s="115" t="s">
        <v>190</v>
      </c>
      <c r="K111" s="99">
        <v>0</v>
      </c>
      <c r="L111" s="99">
        <v>0</v>
      </c>
      <c r="M111" s="99">
        <f t="shared" si="86"/>
        <v>0</v>
      </c>
      <c r="N111" s="95">
        <v>0</v>
      </c>
      <c r="O111" s="100" t="s">
        <v>190</v>
      </c>
      <c r="P111" s="99">
        <v>0</v>
      </c>
      <c r="Q111" s="99" t="s">
        <v>190</v>
      </c>
      <c r="R111" s="115" t="s">
        <v>190</v>
      </c>
      <c r="S111" s="99">
        <f t="shared" si="87"/>
        <v>577702</v>
      </c>
      <c r="T111" s="99">
        <f t="shared" si="87"/>
        <v>52378</v>
      </c>
      <c r="U111" s="99">
        <f t="shared" si="83"/>
        <v>525324</v>
      </c>
      <c r="V111" s="95">
        <f t="shared" si="84"/>
        <v>0</v>
      </c>
      <c r="W111" s="100" t="s">
        <v>190</v>
      </c>
      <c r="X111" s="94">
        <f t="shared" si="85"/>
        <v>6</v>
      </c>
      <c r="Y111" s="99" t="s">
        <v>190</v>
      </c>
      <c r="Z111" s="115" t="s">
        <v>190</v>
      </c>
      <c r="AA111"/>
      <c r="AB111"/>
      <c r="AC111"/>
      <c r="AD111"/>
      <c r="AE111"/>
      <c r="AF111"/>
    </row>
    <row r="112" spans="1:32" ht="14.45" customHeight="1" x14ac:dyDescent="0.15">
      <c r="A112" s="241"/>
      <c r="B112" s="106">
        <v>2014</v>
      </c>
      <c r="C112" s="99">
        <f>'2014 CER'!L3</f>
        <v>113213</v>
      </c>
      <c r="D112" s="99">
        <f>'2014 CER'!B13</f>
        <v>0</v>
      </c>
      <c r="E112" s="99">
        <f t="shared" si="82"/>
        <v>113213</v>
      </c>
      <c r="F112" s="95">
        <f>'2014 CER'!L13</f>
        <v>0</v>
      </c>
      <c r="G112" s="100" t="s">
        <v>190</v>
      </c>
      <c r="H112" s="94">
        <f>Account_CP2!$O$14-Account_CP2!$H$14</f>
        <v>0</v>
      </c>
      <c r="I112" s="99" t="s">
        <v>190</v>
      </c>
      <c r="J112" s="115" t="s">
        <v>190</v>
      </c>
      <c r="K112" s="99">
        <v>0</v>
      </c>
      <c r="L112" s="99">
        <v>0</v>
      </c>
      <c r="M112" s="99">
        <f t="shared" si="86"/>
        <v>0</v>
      </c>
      <c r="N112" s="95">
        <v>0</v>
      </c>
      <c r="O112" s="100" t="s">
        <v>190</v>
      </c>
      <c r="P112" s="99">
        <v>0</v>
      </c>
      <c r="Q112" s="99" t="s">
        <v>190</v>
      </c>
      <c r="R112" s="115" t="s">
        <v>190</v>
      </c>
      <c r="S112" s="99">
        <f t="shared" si="87"/>
        <v>113213</v>
      </c>
      <c r="T112" s="99">
        <f t="shared" si="87"/>
        <v>0</v>
      </c>
      <c r="U112" s="99">
        <f t="shared" si="83"/>
        <v>113213</v>
      </c>
      <c r="V112" s="95">
        <f t="shared" si="84"/>
        <v>0</v>
      </c>
      <c r="W112" s="100" t="s">
        <v>190</v>
      </c>
      <c r="X112" s="94">
        <f t="shared" si="85"/>
        <v>0</v>
      </c>
      <c r="Y112" s="99" t="s">
        <v>190</v>
      </c>
      <c r="Z112" s="115" t="s">
        <v>190</v>
      </c>
      <c r="AA112"/>
      <c r="AB112"/>
      <c r="AC112"/>
      <c r="AD112"/>
      <c r="AE112"/>
      <c r="AF112"/>
    </row>
    <row r="113" spans="1:32" ht="14.45" customHeight="1" x14ac:dyDescent="0.15">
      <c r="A113" s="241"/>
      <c r="B113" s="106">
        <v>2013</v>
      </c>
      <c r="C113" s="99">
        <f>'2013 CER'!L3</f>
        <v>0</v>
      </c>
      <c r="D113" s="99">
        <f>'2013 CER'!B13</f>
        <v>0</v>
      </c>
      <c r="E113" s="99">
        <f t="shared" si="82"/>
        <v>0</v>
      </c>
      <c r="F113" s="95">
        <f>'2013 CER'!L13</f>
        <v>0</v>
      </c>
      <c r="G113" s="100" t="s">
        <v>190</v>
      </c>
      <c r="H113" s="94">
        <f>Account_CP2!H14</f>
        <v>0</v>
      </c>
      <c r="I113" s="99" t="s">
        <v>190</v>
      </c>
      <c r="J113" s="115" t="s">
        <v>190</v>
      </c>
      <c r="K113" s="99">
        <v>0</v>
      </c>
      <c r="L113" s="99">
        <v>0</v>
      </c>
      <c r="M113" s="99">
        <f t="shared" si="86"/>
        <v>0</v>
      </c>
      <c r="N113" s="95">
        <v>0</v>
      </c>
      <c r="O113" s="100" t="s">
        <v>190</v>
      </c>
      <c r="P113" s="99">
        <v>0</v>
      </c>
      <c r="Q113" s="99" t="s">
        <v>190</v>
      </c>
      <c r="R113" s="115" t="s">
        <v>190</v>
      </c>
      <c r="S113" s="99">
        <f t="shared" si="87"/>
        <v>0</v>
      </c>
      <c r="T113" s="99">
        <f t="shared" si="87"/>
        <v>0</v>
      </c>
      <c r="U113" s="99">
        <f t="shared" si="83"/>
        <v>0</v>
      </c>
      <c r="V113" s="95">
        <f t="shared" si="84"/>
        <v>0</v>
      </c>
      <c r="W113" s="100" t="s">
        <v>190</v>
      </c>
      <c r="X113" s="94">
        <f t="shared" si="85"/>
        <v>0</v>
      </c>
      <c r="Y113" s="99" t="s">
        <v>190</v>
      </c>
      <c r="Z113" s="115" t="s">
        <v>190</v>
      </c>
      <c r="AA113"/>
      <c r="AB113"/>
      <c r="AC113"/>
      <c r="AD113"/>
      <c r="AE113"/>
      <c r="AF113"/>
    </row>
    <row r="114" spans="1:32" ht="14.45" customHeight="1" x14ac:dyDescent="0.15">
      <c r="A114" s="242"/>
      <c r="B114" s="107" t="s">
        <v>164</v>
      </c>
      <c r="C114" s="92">
        <f>SUM(C105:C113)</f>
        <v>12127697</v>
      </c>
      <c r="D114" s="92">
        <f>SUM(D105:D113)</f>
        <v>8791128</v>
      </c>
      <c r="E114" s="92">
        <f>SUM(E105:E113)</f>
        <v>3336569</v>
      </c>
      <c r="F114" s="91">
        <f>SUM(F105:F113)</f>
        <v>6796785</v>
      </c>
      <c r="G114" s="91" t="s">
        <v>190</v>
      </c>
      <c r="H114" s="92">
        <f>SUM(H105:H113)</f>
        <v>55860</v>
      </c>
      <c r="I114" s="92" t="s">
        <v>190</v>
      </c>
      <c r="J114" s="117" t="s">
        <v>190</v>
      </c>
      <c r="K114" s="92">
        <f>SUM(K105:K113)</f>
        <v>2917217</v>
      </c>
      <c r="L114" s="92">
        <f>SUM(L105:L113)</f>
        <v>2917217</v>
      </c>
      <c r="M114" s="92">
        <f t="shared" si="86"/>
        <v>0</v>
      </c>
      <c r="N114" s="91">
        <f>SUM(N105:N113)</f>
        <v>2917217</v>
      </c>
      <c r="O114" s="91" t="s">
        <v>190</v>
      </c>
      <c r="P114" s="92">
        <f>SUM(P105:P113)</f>
        <v>0</v>
      </c>
      <c r="Q114" s="92" t="s">
        <v>190</v>
      </c>
      <c r="R114" s="117" t="s">
        <v>190</v>
      </c>
      <c r="S114" s="92">
        <f>SUM(S105:S113)</f>
        <v>15044914</v>
      </c>
      <c r="T114" s="92">
        <f>SUM(T105:T113)</f>
        <v>11708345</v>
      </c>
      <c r="U114" s="92">
        <f>SUM(U105:U113)</f>
        <v>3336569</v>
      </c>
      <c r="V114" s="91">
        <f>SUM(V105:V113)</f>
        <v>9714002</v>
      </c>
      <c r="W114" s="91" t="s">
        <v>190</v>
      </c>
      <c r="X114" s="92">
        <f>SUM(X105:X113)</f>
        <v>55860</v>
      </c>
      <c r="Y114" s="92" t="s">
        <v>190</v>
      </c>
      <c r="Z114" s="117" t="s">
        <v>190</v>
      </c>
      <c r="AA114"/>
      <c r="AB114"/>
      <c r="AC114"/>
      <c r="AD114"/>
      <c r="AE114"/>
      <c r="AF114"/>
    </row>
    <row r="115" spans="1:32" ht="14.45" customHeight="1" x14ac:dyDescent="0.15">
      <c r="A115" s="240" t="s">
        <v>187</v>
      </c>
      <c r="B115" s="105">
        <v>2021</v>
      </c>
      <c r="C115" s="94">
        <f>'2021 CER'!$M$3</f>
        <v>7077595</v>
      </c>
      <c r="D115" s="94">
        <f>'2021 CER'!$B$14</f>
        <v>969678</v>
      </c>
      <c r="E115" s="99">
        <f>C115-D115</f>
        <v>6107917</v>
      </c>
      <c r="F115" s="95">
        <f>'2021 CER'!$M$14</f>
        <v>0</v>
      </c>
      <c r="G115" s="95" t="s">
        <v>190</v>
      </c>
      <c r="H115" s="94">
        <f>Account_CP2!$BL$15-Account_CP2!$BE$15</f>
        <v>868741</v>
      </c>
      <c r="I115" s="94" t="s">
        <v>190</v>
      </c>
      <c r="J115" s="116" t="s">
        <v>190</v>
      </c>
      <c r="K115" s="99">
        <f>'2021 ERU'!$M$3</f>
        <v>0</v>
      </c>
      <c r="L115" s="99">
        <f>'2021 ERU'!$B$14</f>
        <v>0</v>
      </c>
      <c r="M115" s="99">
        <f>K115-L115</f>
        <v>0</v>
      </c>
      <c r="N115" s="95">
        <f>'2021 ERU'!$M$14</f>
        <v>0</v>
      </c>
      <c r="O115" s="95" t="s">
        <v>190</v>
      </c>
      <c r="P115" s="94">
        <f>Account_CP2!$DB$15-Account_CP2!$CU$15</f>
        <v>0</v>
      </c>
      <c r="Q115" s="94" t="s">
        <v>190</v>
      </c>
      <c r="R115" s="116" t="s">
        <v>190</v>
      </c>
      <c r="S115" s="94">
        <f t="shared" ref="S115" si="88">C115+K115</f>
        <v>7077595</v>
      </c>
      <c r="T115" s="94">
        <f t="shared" ref="T115" si="89">D115+L115</f>
        <v>969678</v>
      </c>
      <c r="U115" s="99">
        <f>S115-T115</f>
        <v>6107917</v>
      </c>
      <c r="V115" s="95">
        <f>F115+N115</f>
        <v>0</v>
      </c>
      <c r="W115" s="95" t="s">
        <v>190</v>
      </c>
      <c r="X115" s="94">
        <f>H115+P115</f>
        <v>868741</v>
      </c>
      <c r="Y115" s="94" t="s">
        <v>190</v>
      </c>
      <c r="Z115" s="116" t="s">
        <v>190</v>
      </c>
      <c r="AA115"/>
      <c r="AB115"/>
      <c r="AC115"/>
      <c r="AD115"/>
      <c r="AE115"/>
      <c r="AF115"/>
    </row>
    <row r="116" spans="1:32" ht="14.45" customHeight="1" x14ac:dyDescent="0.15">
      <c r="A116" s="241"/>
      <c r="B116" s="105">
        <v>2020</v>
      </c>
      <c r="C116" s="94">
        <f>'2020 CER'!$M$3</f>
        <v>1011209</v>
      </c>
      <c r="D116" s="94">
        <f>'2020 CER'!$B$14</f>
        <v>180292</v>
      </c>
      <c r="E116" s="99">
        <f>C116-D116</f>
        <v>830917</v>
      </c>
      <c r="F116" s="95">
        <f>'2020 CER'!$M$14</f>
        <v>0</v>
      </c>
      <c r="G116" s="95" t="s">
        <v>190</v>
      </c>
      <c r="H116" s="94">
        <f>Account_CP2!BE$15-Account_CP2!AX$15</f>
        <v>142733</v>
      </c>
      <c r="I116" s="94" t="s">
        <v>190</v>
      </c>
      <c r="J116" s="116" t="s">
        <v>190</v>
      </c>
      <c r="K116" s="99">
        <f>'2020 ERU'!$M$3</f>
        <v>0</v>
      </c>
      <c r="L116" s="99">
        <f>'2020 ERU'!$B$14</f>
        <v>0</v>
      </c>
      <c r="M116" s="99">
        <f>K116-L116</f>
        <v>0</v>
      </c>
      <c r="N116" s="95">
        <f>'2020 ERU'!$M$14</f>
        <v>0</v>
      </c>
      <c r="O116" s="95" t="s">
        <v>190</v>
      </c>
      <c r="P116" s="94">
        <f>Account_CP2!$CU$15-Account_CP2!$CN$15</f>
        <v>0</v>
      </c>
      <c r="Q116" s="94" t="s">
        <v>190</v>
      </c>
      <c r="R116" s="116" t="s">
        <v>190</v>
      </c>
      <c r="S116" s="94">
        <f t="shared" ref="S116:T118" si="90">C116+K116</f>
        <v>1011209</v>
      </c>
      <c r="T116" s="94">
        <f t="shared" si="90"/>
        <v>180292</v>
      </c>
      <c r="U116" s="99">
        <f>S116-T116</f>
        <v>830917</v>
      </c>
      <c r="V116" s="95">
        <f>F116+N116</f>
        <v>0</v>
      </c>
      <c r="W116" s="95" t="s">
        <v>190</v>
      </c>
      <c r="X116" s="94">
        <f>H116+P116</f>
        <v>142733</v>
      </c>
      <c r="Y116" s="94" t="s">
        <v>190</v>
      </c>
      <c r="Z116" s="116" t="s">
        <v>190</v>
      </c>
      <c r="AA116"/>
      <c r="AB116"/>
      <c r="AC116"/>
      <c r="AD116"/>
      <c r="AE116"/>
      <c r="AF116"/>
    </row>
    <row r="117" spans="1:32" ht="14.45" customHeight="1" x14ac:dyDescent="0.15">
      <c r="A117" s="241"/>
      <c r="B117" s="105">
        <v>2019</v>
      </c>
      <c r="C117" s="94">
        <f>'2019 CER'!$M$3</f>
        <v>533738</v>
      </c>
      <c r="D117" s="94">
        <f>'2019 CER'!$B$14</f>
        <v>0</v>
      </c>
      <c r="E117" s="99">
        <f>C117-D117</f>
        <v>533738</v>
      </c>
      <c r="F117" s="95">
        <f>'2019 CER'!$M$14</f>
        <v>0</v>
      </c>
      <c r="G117" s="95" t="s">
        <v>190</v>
      </c>
      <c r="H117" s="94">
        <f>Account_CP2!AX$15-Account_CP2!AQ$15</f>
        <v>56887</v>
      </c>
      <c r="I117" s="94" t="s">
        <v>190</v>
      </c>
      <c r="J117" s="116" t="s">
        <v>190</v>
      </c>
      <c r="K117" s="99">
        <f>'2019 ERU'!$M$3</f>
        <v>3969</v>
      </c>
      <c r="L117" s="99">
        <f>'2019 ERU'!$B$14</f>
        <v>0</v>
      </c>
      <c r="M117" s="99">
        <f t="shared" si="86"/>
        <v>3969</v>
      </c>
      <c r="N117" s="95">
        <f>'2019 ERU'!$M$14</f>
        <v>0</v>
      </c>
      <c r="O117" s="95" t="s">
        <v>190</v>
      </c>
      <c r="P117" s="94">
        <f>Account_CP2!$CN$15-Account_CP2!$CG$15</f>
        <v>0</v>
      </c>
      <c r="Q117" s="94" t="s">
        <v>190</v>
      </c>
      <c r="R117" s="116" t="s">
        <v>190</v>
      </c>
      <c r="S117" s="94">
        <f t="shared" si="90"/>
        <v>537707</v>
      </c>
      <c r="T117" s="94">
        <f t="shared" si="90"/>
        <v>0</v>
      </c>
      <c r="U117" s="99">
        <f>S117-T117</f>
        <v>537707</v>
      </c>
      <c r="V117" s="95">
        <f>F117+N117</f>
        <v>0</v>
      </c>
      <c r="W117" s="95" t="s">
        <v>190</v>
      </c>
      <c r="X117" s="94">
        <f>H117+P117</f>
        <v>56887</v>
      </c>
      <c r="Y117" s="94" t="s">
        <v>190</v>
      </c>
      <c r="Z117" s="116" t="s">
        <v>190</v>
      </c>
      <c r="AA117"/>
      <c r="AB117"/>
      <c r="AC117"/>
      <c r="AD117"/>
      <c r="AE117"/>
      <c r="AF117"/>
    </row>
    <row r="118" spans="1:32" ht="14.45" customHeight="1" x14ac:dyDescent="0.15">
      <c r="A118" s="241"/>
      <c r="B118" s="105">
        <v>2018</v>
      </c>
      <c r="C118" s="94">
        <f>'2018 CER'!$M$3</f>
        <v>344923</v>
      </c>
      <c r="D118" s="94">
        <f>'2018 CER'!$B$14</f>
        <v>0</v>
      </c>
      <c r="E118" s="99">
        <f t="shared" ref="E118:E123" si="91">C118-D118</f>
        <v>344923</v>
      </c>
      <c r="F118" s="95">
        <f>'2018 CER'!$M$14</f>
        <v>0</v>
      </c>
      <c r="G118" s="95" t="s">
        <v>190</v>
      </c>
      <c r="H118" s="94">
        <f>Account_CP2!AQ$15-Account_CP2!AJ$15</f>
        <v>17908</v>
      </c>
      <c r="I118" s="94" t="s">
        <v>190</v>
      </c>
      <c r="J118" s="116" t="s">
        <v>190</v>
      </c>
      <c r="K118" s="99">
        <f>'2018 ERU'!$M$3</f>
        <v>0</v>
      </c>
      <c r="L118" s="99">
        <f>'2018 ERU'!$B$14</f>
        <v>0</v>
      </c>
      <c r="M118" s="99">
        <f>K118-L118</f>
        <v>0</v>
      </c>
      <c r="N118" s="95">
        <f>'2018 ERU'!$M$14</f>
        <v>0</v>
      </c>
      <c r="O118" s="95" t="s">
        <v>190</v>
      </c>
      <c r="P118" s="94">
        <f>Account_CP2!$CG$15-Account_CP2!$BZ$15</f>
        <v>0</v>
      </c>
      <c r="Q118" s="94" t="s">
        <v>190</v>
      </c>
      <c r="R118" s="116" t="s">
        <v>190</v>
      </c>
      <c r="S118" s="94">
        <f t="shared" si="90"/>
        <v>344923</v>
      </c>
      <c r="T118" s="94">
        <f t="shared" si="90"/>
        <v>0</v>
      </c>
      <c r="U118" s="99">
        <f t="shared" ref="U118:U123" si="92">S118-T118</f>
        <v>344923</v>
      </c>
      <c r="V118" s="95">
        <f t="shared" ref="V118:V123" si="93">F118+N118</f>
        <v>0</v>
      </c>
      <c r="W118" s="95" t="s">
        <v>190</v>
      </c>
      <c r="X118" s="94">
        <f t="shared" ref="X118:X123" si="94">H118+P118</f>
        <v>17908</v>
      </c>
      <c r="Y118" s="94" t="s">
        <v>190</v>
      </c>
      <c r="Z118" s="116" t="s">
        <v>190</v>
      </c>
      <c r="AA118"/>
      <c r="AB118"/>
      <c r="AC118"/>
      <c r="AD118"/>
      <c r="AE118"/>
      <c r="AF118"/>
    </row>
    <row r="119" spans="1:32" ht="14.45" customHeight="1" x14ac:dyDescent="0.15">
      <c r="A119" s="241"/>
      <c r="B119" s="105">
        <v>2017</v>
      </c>
      <c r="C119" s="94">
        <f>'2017 CER'!$M$3</f>
        <v>128064</v>
      </c>
      <c r="D119" s="94">
        <f>'2017 CER'!$B$14</f>
        <v>0</v>
      </c>
      <c r="E119" s="99">
        <f t="shared" si="91"/>
        <v>128064</v>
      </c>
      <c r="F119" s="95">
        <f>'2017 CER'!$M$14</f>
        <v>0</v>
      </c>
      <c r="G119" s="95" t="s">
        <v>190</v>
      </c>
      <c r="H119" s="94">
        <f>Account_CP2!AJ$15-Account_CP2!AC15</f>
        <v>847</v>
      </c>
      <c r="I119" s="94" t="s">
        <v>190</v>
      </c>
      <c r="J119" s="116" t="s">
        <v>190</v>
      </c>
      <c r="K119" s="99">
        <f>'2017 ERU'!$M$3</f>
        <v>0</v>
      </c>
      <c r="L119" s="99">
        <f>'2017 ERU'!$B$14</f>
        <v>0</v>
      </c>
      <c r="M119" s="99">
        <f t="shared" si="86"/>
        <v>0</v>
      </c>
      <c r="N119" s="95">
        <f>'2017 ERU'!$M$14</f>
        <v>0</v>
      </c>
      <c r="O119" s="95" t="s">
        <v>190</v>
      </c>
      <c r="P119" s="94">
        <f>Account_CP2!$BZ$15-Account_CP2!$BS$15</f>
        <v>0</v>
      </c>
      <c r="Q119" s="94" t="s">
        <v>190</v>
      </c>
      <c r="R119" s="116" t="s">
        <v>190</v>
      </c>
      <c r="S119" s="94">
        <f t="shared" ref="S119:T123" si="95">C119+K119</f>
        <v>128064</v>
      </c>
      <c r="T119" s="94">
        <f t="shared" si="95"/>
        <v>0</v>
      </c>
      <c r="U119" s="99">
        <f t="shared" si="92"/>
        <v>128064</v>
      </c>
      <c r="V119" s="95">
        <f t="shared" si="93"/>
        <v>0</v>
      </c>
      <c r="W119" s="95" t="s">
        <v>190</v>
      </c>
      <c r="X119" s="94">
        <f t="shared" si="94"/>
        <v>847</v>
      </c>
      <c r="Y119" s="94" t="s">
        <v>190</v>
      </c>
      <c r="Z119" s="116" t="s">
        <v>190</v>
      </c>
      <c r="AA119"/>
      <c r="AB119"/>
      <c r="AC119"/>
      <c r="AD119"/>
      <c r="AE119"/>
      <c r="AF119"/>
    </row>
    <row r="120" spans="1:32" ht="14.45" customHeight="1" x14ac:dyDescent="0.15">
      <c r="A120" s="241"/>
      <c r="B120" s="106">
        <v>2016</v>
      </c>
      <c r="C120" s="94">
        <f>'2016 CER'!M3</f>
        <v>1315393</v>
      </c>
      <c r="D120" s="94">
        <f>'2016 CER'!B14</f>
        <v>1347416</v>
      </c>
      <c r="E120" s="99">
        <f t="shared" si="91"/>
        <v>-32023</v>
      </c>
      <c r="F120" s="95">
        <f>'2016 CER'!$M14</f>
        <v>0</v>
      </c>
      <c r="G120" s="95" t="s">
        <v>190</v>
      </c>
      <c r="H120" s="94">
        <f>Account_CP2!AC15-Account_CP2!V15</f>
        <v>300</v>
      </c>
      <c r="I120" s="94" t="s">
        <v>190</v>
      </c>
      <c r="J120" s="116" t="s">
        <v>190</v>
      </c>
      <c r="K120" s="99">
        <f>'2016 ERU'!M3</f>
        <v>0</v>
      </c>
      <c r="L120" s="99">
        <f>'2016 ERU'!B14</f>
        <v>0</v>
      </c>
      <c r="M120" s="99">
        <f t="shared" si="86"/>
        <v>0</v>
      </c>
      <c r="N120" s="95">
        <f>'2016 ERU'!M14</f>
        <v>0</v>
      </c>
      <c r="O120" s="95" t="s">
        <v>190</v>
      </c>
      <c r="P120" s="94">
        <f>Account_CP2!$BS$15</f>
        <v>0</v>
      </c>
      <c r="Q120" s="94" t="s">
        <v>190</v>
      </c>
      <c r="R120" s="116" t="s">
        <v>190</v>
      </c>
      <c r="S120" s="94">
        <f t="shared" si="95"/>
        <v>1315393</v>
      </c>
      <c r="T120" s="94">
        <f t="shared" si="95"/>
        <v>1347416</v>
      </c>
      <c r="U120" s="99">
        <f t="shared" si="92"/>
        <v>-32023</v>
      </c>
      <c r="V120" s="95">
        <f t="shared" si="93"/>
        <v>0</v>
      </c>
      <c r="W120" s="95" t="s">
        <v>190</v>
      </c>
      <c r="X120" s="94">
        <f t="shared" si="94"/>
        <v>300</v>
      </c>
      <c r="Y120" s="94" t="s">
        <v>190</v>
      </c>
      <c r="Z120" s="116" t="s">
        <v>190</v>
      </c>
      <c r="AA120"/>
      <c r="AB120"/>
      <c r="AC120"/>
      <c r="AD120"/>
      <c r="AE120"/>
      <c r="AF120"/>
    </row>
    <row r="121" spans="1:32" ht="14.45" customHeight="1" x14ac:dyDescent="0.15">
      <c r="A121" s="241"/>
      <c r="B121" s="106">
        <v>2015</v>
      </c>
      <c r="C121" s="99">
        <f>'2015 CER'!M3</f>
        <v>1138457</v>
      </c>
      <c r="D121" s="99">
        <f>'2015 CER'!B14</f>
        <v>1071564</v>
      </c>
      <c r="E121" s="99">
        <f t="shared" si="91"/>
        <v>66893</v>
      </c>
      <c r="F121" s="95">
        <f>'2015 CER'!M14</f>
        <v>0</v>
      </c>
      <c r="G121" s="100" t="s">
        <v>190</v>
      </c>
      <c r="H121" s="94">
        <f>Account_CP2!V15</f>
        <v>30321</v>
      </c>
      <c r="I121" s="99" t="s">
        <v>190</v>
      </c>
      <c r="J121" s="115" t="s">
        <v>190</v>
      </c>
      <c r="K121" s="99">
        <v>0</v>
      </c>
      <c r="L121" s="99">
        <v>0</v>
      </c>
      <c r="M121" s="99">
        <f t="shared" si="86"/>
        <v>0</v>
      </c>
      <c r="N121" s="95">
        <v>0</v>
      </c>
      <c r="O121" s="100" t="s">
        <v>190</v>
      </c>
      <c r="P121" s="99">
        <v>0</v>
      </c>
      <c r="Q121" s="99" t="s">
        <v>190</v>
      </c>
      <c r="R121" s="115" t="s">
        <v>190</v>
      </c>
      <c r="S121" s="99">
        <f t="shared" si="95"/>
        <v>1138457</v>
      </c>
      <c r="T121" s="99">
        <f t="shared" si="95"/>
        <v>1071564</v>
      </c>
      <c r="U121" s="99">
        <f t="shared" si="92"/>
        <v>66893</v>
      </c>
      <c r="V121" s="95">
        <f t="shared" si="93"/>
        <v>0</v>
      </c>
      <c r="W121" s="100" t="s">
        <v>190</v>
      </c>
      <c r="X121" s="94">
        <f t="shared" si="94"/>
        <v>30321</v>
      </c>
      <c r="Y121" s="99" t="s">
        <v>190</v>
      </c>
      <c r="Z121" s="115" t="s">
        <v>190</v>
      </c>
      <c r="AA121"/>
      <c r="AB121"/>
      <c r="AC121"/>
      <c r="AD121"/>
      <c r="AE121"/>
      <c r="AF121"/>
    </row>
    <row r="122" spans="1:32" ht="14.45" customHeight="1" x14ac:dyDescent="0.15">
      <c r="A122" s="241"/>
      <c r="B122" s="106">
        <v>2014</v>
      </c>
      <c r="C122" s="99">
        <f>'2014 CER'!M3</f>
        <v>165854</v>
      </c>
      <c r="D122" s="99">
        <f>'2014 CER'!B14</f>
        <v>165465</v>
      </c>
      <c r="E122" s="99">
        <f t="shared" si="91"/>
        <v>389</v>
      </c>
      <c r="F122" s="95">
        <f>'2014 CER'!M14</f>
        <v>0</v>
      </c>
      <c r="G122" s="100" t="s">
        <v>190</v>
      </c>
      <c r="H122" s="94">
        <f>Account_CP2!O15</f>
        <v>0</v>
      </c>
      <c r="I122" s="99" t="s">
        <v>190</v>
      </c>
      <c r="J122" s="115" t="s">
        <v>190</v>
      </c>
      <c r="K122" s="99">
        <v>0</v>
      </c>
      <c r="L122" s="99">
        <v>0</v>
      </c>
      <c r="M122" s="99">
        <f t="shared" si="86"/>
        <v>0</v>
      </c>
      <c r="N122" s="95">
        <v>0</v>
      </c>
      <c r="O122" s="100" t="s">
        <v>190</v>
      </c>
      <c r="P122" s="99">
        <v>0</v>
      </c>
      <c r="Q122" s="99" t="s">
        <v>190</v>
      </c>
      <c r="R122" s="115" t="s">
        <v>190</v>
      </c>
      <c r="S122" s="99">
        <f t="shared" si="95"/>
        <v>165854</v>
      </c>
      <c r="T122" s="99">
        <f t="shared" si="95"/>
        <v>165465</v>
      </c>
      <c r="U122" s="99">
        <f t="shared" si="92"/>
        <v>389</v>
      </c>
      <c r="V122" s="95">
        <f t="shared" si="93"/>
        <v>0</v>
      </c>
      <c r="W122" s="100" t="s">
        <v>190</v>
      </c>
      <c r="X122" s="94">
        <f t="shared" si="94"/>
        <v>0</v>
      </c>
      <c r="Y122" s="99" t="s">
        <v>190</v>
      </c>
      <c r="Z122" s="115" t="s">
        <v>190</v>
      </c>
      <c r="AA122"/>
      <c r="AB122"/>
      <c r="AC122"/>
      <c r="AD122"/>
      <c r="AE122"/>
      <c r="AF122"/>
    </row>
    <row r="123" spans="1:32" ht="14.45" customHeight="1" x14ac:dyDescent="0.15">
      <c r="A123" s="241"/>
      <c r="B123" s="106">
        <v>2013</v>
      </c>
      <c r="C123" s="99">
        <f>'2013 CER'!M3</f>
        <v>0</v>
      </c>
      <c r="D123" s="99">
        <f>'2013 CER'!B14</f>
        <v>0</v>
      </c>
      <c r="E123" s="99">
        <f t="shared" si="91"/>
        <v>0</v>
      </c>
      <c r="F123" s="95">
        <f>'2013 CER'!M14</f>
        <v>0</v>
      </c>
      <c r="G123" s="100" t="s">
        <v>190</v>
      </c>
      <c r="H123" s="94">
        <f>Account_CP2!H15</f>
        <v>0</v>
      </c>
      <c r="I123" s="99" t="s">
        <v>190</v>
      </c>
      <c r="J123" s="115" t="s">
        <v>190</v>
      </c>
      <c r="K123" s="99">
        <v>0</v>
      </c>
      <c r="L123" s="99">
        <v>0</v>
      </c>
      <c r="M123" s="99">
        <f t="shared" si="86"/>
        <v>0</v>
      </c>
      <c r="N123" s="95">
        <v>0</v>
      </c>
      <c r="O123" s="100" t="s">
        <v>190</v>
      </c>
      <c r="P123" s="99">
        <v>0</v>
      </c>
      <c r="Q123" s="99" t="s">
        <v>190</v>
      </c>
      <c r="R123" s="115" t="s">
        <v>190</v>
      </c>
      <c r="S123" s="99">
        <f t="shared" si="95"/>
        <v>0</v>
      </c>
      <c r="T123" s="99">
        <f t="shared" si="95"/>
        <v>0</v>
      </c>
      <c r="U123" s="99">
        <f t="shared" si="92"/>
        <v>0</v>
      </c>
      <c r="V123" s="95">
        <f t="shared" si="93"/>
        <v>0</v>
      </c>
      <c r="W123" s="100" t="s">
        <v>190</v>
      </c>
      <c r="X123" s="94">
        <f t="shared" si="94"/>
        <v>0</v>
      </c>
      <c r="Y123" s="99" t="s">
        <v>190</v>
      </c>
      <c r="Z123" s="115" t="s">
        <v>190</v>
      </c>
      <c r="AA123"/>
      <c r="AB123"/>
      <c r="AC123"/>
      <c r="AD123"/>
      <c r="AE123"/>
      <c r="AF123"/>
    </row>
    <row r="124" spans="1:32" ht="14.45" customHeight="1" x14ac:dyDescent="0.15">
      <c r="A124" s="242"/>
      <c r="B124" s="107" t="s">
        <v>164</v>
      </c>
      <c r="C124" s="92">
        <f>SUM(C115:C123)</f>
        <v>11715233</v>
      </c>
      <c r="D124" s="92">
        <f>SUM(D115:D123)</f>
        <v>3734415</v>
      </c>
      <c r="E124" s="92">
        <f>SUM(E115:E123)</f>
        <v>7980818</v>
      </c>
      <c r="F124" s="91">
        <f>SUM(F115:F123)</f>
        <v>0</v>
      </c>
      <c r="G124" s="91" t="s">
        <v>190</v>
      </c>
      <c r="H124" s="92">
        <f>SUM(H115:H123)</f>
        <v>1117737</v>
      </c>
      <c r="I124" s="92" t="s">
        <v>190</v>
      </c>
      <c r="J124" s="117" t="s">
        <v>190</v>
      </c>
      <c r="K124" s="92">
        <f>SUM(K115:K123)</f>
        <v>3969</v>
      </c>
      <c r="L124" s="92">
        <f>SUM(L115:L123)</f>
        <v>0</v>
      </c>
      <c r="M124" s="92">
        <f t="shared" si="86"/>
        <v>3969</v>
      </c>
      <c r="N124" s="91">
        <f>SUM(N115:N123)</f>
        <v>0</v>
      </c>
      <c r="O124" s="91" t="s">
        <v>190</v>
      </c>
      <c r="P124" s="92">
        <f>SUM(P115:P123)</f>
        <v>0</v>
      </c>
      <c r="Q124" s="92" t="s">
        <v>190</v>
      </c>
      <c r="R124" s="117" t="s">
        <v>190</v>
      </c>
      <c r="S124" s="92">
        <f>SUM(S115:S123)</f>
        <v>11719202</v>
      </c>
      <c r="T124" s="92">
        <f>SUM(T115:T123)</f>
        <v>3734415</v>
      </c>
      <c r="U124" s="92">
        <f>SUM(U115:U123)</f>
        <v>7984787</v>
      </c>
      <c r="V124" s="91">
        <f>SUM(V115:V123)</f>
        <v>0</v>
      </c>
      <c r="W124" s="91" t="s">
        <v>190</v>
      </c>
      <c r="X124" s="92">
        <f>SUM(X115:X123)</f>
        <v>1117737</v>
      </c>
      <c r="Y124" s="92" t="s">
        <v>190</v>
      </c>
      <c r="Z124" s="117" t="s">
        <v>190</v>
      </c>
      <c r="AA124"/>
      <c r="AB124"/>
      <c r="AC124"/>
      <c r="AD124"/>
      <c r="AE124"/>
      <c r="AF124"/>
    </row>
    <row r="125" spans="1:32" ht="14.45" customHeight="1" x14ac:dyDescent="0.15">
      <c r="A125" s="240" t="s">
        <v>170</v>
      </c>
      <c r="B125" s="105">
        <v>2021</v>
      </c>
      <c r="C125" s="94">
        <f>'2021 CER'!$N$3</f>
        <v>23413273</v>
      </c>
      <c r="D125" s="94">
        <f>'2021 CER'!$B$15</f>
        <v>13076026</v>
      </c>
      <c r="E125" s="99">
        <f>C125-D125</f>
        <v>10337247</v>
      </c>
      <c r="F125" s="95">
        <f>'2021 CER'!$N$15</f>
        <v>0</v>
      </c>
      <c r="G125" s="95" t="s">
        <v>190</v>
      </c>
      <c r="H125" s="94">
        <f>Account_CP2!$BL$16-Account_CP2!$AX$16</f>
        <v>6272896</v>
      </c>
      <c r="I125" s="94" t="s">
        <v>190</v>
      </c>
      <c r="J125" s="116" t="s">
        <v>190</v>
      </c>
      <c r="K125" s="99">
        <f>'2021 ERU'!$N$3</f>
        <v>0</v>
      </c>
      <c r="L125" s="99">
        <f>'2021 ERU'!$B$15</f>
        <v>2200</v>
      </c>
      <c r="M125" s="99">
        <f>K125-L125</f>
        <v>-2200</v>
      </c>
      <c r="N125" s="95">
        <f>'2021 ERU'!$N$15</f>
        <v>0</v>
      </c>
      <c r="O125" s="95" t="s">
        <v>190</v>
      </c>
      <c r="P125" s="94">
        <f>Account_CP2!$DB$16-Account_CP2!$CU$16</f>
        <v>0</v>
      </c>
      <c r="Q125" s="94" t="s">
        <v>190</v>
      </c>
      <c r="R125" s="116" t="s">
        <v>190</v>
      </c>
      <c r="S125" s="94">
        <f t="shared" ref="S125" si="96">C125+K125</f>
        <v>23413273</v>
      </c>
      <c r="T125" s="94">
        <f t="shared" ref="T125" si="97">D125+L125</f>
        <v>13078226</v>
      </c>
      <c r="U125" s="99">
        <f>S125-T125</f>
        <v>10335047</v>
      </c>
      <c r="V125" s="95">
        <f>F125+N125</f>
        <v>0</v>
      </c>
      <c r="W125" s="95" t="s">
        <v>190</v>
      </c>
      <c r="X125" s="94">
        <f>H125+P125</f>
        <v>6272896</v>
      </c>
      <c r="Y125" s="94" t="s">
        <v>190</v>
      </c>
      <c r="Z125" s="116" t="s">
        <v>190</v>
      </c>
      <c r="AA125"/>
      <c r="AB125"/>
      <c r="AC125"/>
      <c r="AD125"/>
      <c r="AE125"/>
      <c r="AF125"/>
    </row>
    <row r="126" spans="1:32" ht="14.45" customHeight="1" x14ac:dyDescent="0.15">
      <c r="A126" s="241"/>
      <c r="B126" s="105">
        <v>2020</v>
      </c>
      <c r="C126" s="94">
        <f>'2020 CER'!$N$3</f>
        <v>17953086</v>
      </c>
      <c r="D126" s="94">
        <f>'2020 CER'!$B$15</f>
        <v>15329784</v>
      </c>
      <c r="E126" s="99">
        <f>C126-D126</f>
        <v>2623302</v>
      </c>
      <c r="F126" s="95">
        <f>'2020 CER'!$N$15</f>
        <v>0</v>
      </c>
      <c r="G126" s="95" t="s">
        <v>190</v>
      </c>
      <c r="H126" s="94">
        <f>Account_CP2!BE$16-Account_CP2!AX$16</f>
        <v>3027031</v>
      </c>
      <c r="I126" s="94" t="s">
        <v>190</v>
      </c>
      <c r="J126" s="116" t="s">
        <v>190</v>
      </c>
      <c r="K126" s="99">
        <f>'2020 ERU'!$N$3</f>
        <v>0</v>
      </c>
      <c r="L126" s="99">
        <f>'2020 ERU'!$B$15</f>
        <v>0</v>
      </c>
      <c r="M126" s="99">
        <f>K126-L126</f>
        <v>0</v>
      </c>
      <c r="N126" s="95">
        <f>'2020 ERU'!$N$15</f>
        <v>0</v>
      </c>
      <c r="O126" s="95" t="s">
        <v>190</v>
      </c>
      <c r="P126" s="94">
        <f>Account_CP2!$CU$16-Account_CP2!$CN$16</f>
        <v>0</v>
      </c>
      <c r="Q126" s="94" t="s">
        <v>190</v>
      </c>
      <c r="R126" s="116" t="s">
        <v>190</v>
      </c>
      <c r="S126" s="94">
        <f t="shared" ref="S126:T128" si="98">C126+K126</f>
        <v>17953086</v>
      </c>
      <c r="T126" s="94">
        <f t="shared" si="98"/>
        <v>15329784</v>
      </c>
      <c r="U126" s="99">
        <f>S126-T126</f>
        <v>2623302</v>
      </c>
      <c r="V126" s="95">
        <f>F126+N126</f>
        <v>0</v>
      </c>
      <c r="W126" s="95" t="s">
        <v>190</v>
      </c>
      <c r="X126" s="94">
        <f>H126+P126</f>
        <v>3027031</v>
      </c>
      <c r="Y126" s="94" t="s">
        <v>190</v>
      </c>
      <c r="Z126" s="116" t="s">
        <v>190</v>
      </c>
      <c r="AA126"/>
      <c r="AB126"/>
      <c r="AC126"/>
      <c r="AD126"/>
      <c r="AE126"/>
      <c r="AF126"/>
    </row>
    <row r="127" spans="1:32" ht="14.45" customHeight="1" x14ac:dyDescent="0.15">
      <c r="A127" s="241"/>
      <c r="B127" s="105">
        <v>2019</v>
      </c>
      <c r="C127" s="94">
        <f>'2019 CER'!$N$3</f>
        <v>12538235</v>
      </c>
      <c r="D127" s="94">
        <f>'2019 CER'!$B$15</f>
        <v>6385133</v>
      </c>
      <c r="E127" s="99">
        <f>C127-D127</f>
        <v>6153102</v>
      </c>
      <c r="F127" s="95">
        <f>'2019 CER'!$N$15</f>
        <v>0</v>
      </c>
      <c r="G127" s="95" t="s">
        <v>190</v>
      </c>
      <c r="H127" s="94">
        <f>Account_CP2!AX$16-Account_CP2!AQ$16</f>
        <v>3931211</v>
      </c>
      <c r="I127" s="94" t="s">
        <v>190</v>
      </c>
      <c r="J127" s="116" t="s">
        <v>190</v>
      </c>
      <c r="K127" s="99">
        <f>'2019 ERU'!$N$3</f>
        <v>1612</v>
      </c>
      <c r="L127" s="99">
        <f>'2019 ERU'!$B$15</f>
        <v>0</v>
      </c>
      <c r="M127" s="99">
        <f t="shared" si="86"/>
        <v>1612</v>
      </c>
      <c r="N127" s="95">
        <f>'2019 ERU'!$N$15</f>
        <v>0</v>
      </c>
      <c r="O127" s="95" t="s">
        <v>190</v>
      </c>
      <c r="P127" s="94">
        <f>Account_CP2!$CN$16-Account_CP2!$CG$16</f>
        <v>0</v>
      </c>
      <c r="Q127" s="94" t="s">
        <v>190</v>
      </c>
      <c r="R127" s="116" t="s">
        <v>190</v>
      </c>
      <c r="S127" s="94">
        <f t="shared" si="98"/>
        <v>12539847</v>
      </c>
      <c r="T127" s="94">
        <f t="shared" si="98"/>
        <v>6385133</v>
      </c>
      <c r="U127" s="99">
        <f>S127-T127</f>
        <v>6154714</v>
      </c>
      <c r="V127" s="95">
        <f>F127+N127</f>
        <v>0</v>
      </c>
      <c r="W127" s="95" t="s">
        <v>190</v>
      </c>
      <c r="X127" s="94">
        <f>H127+P127</f>
        <v>3931211</v>
      </c>
      <c r="Y127" s="94" t="s">
        <v>190</v>
      </c>
      <c r="Z127" s="116" t="s">
        <v>190</v>
      </c>
      <c r="AA127"/>
      <c r="AB127"/>
      <c r="AC127"/>
      <c r="AD127"/>
      <c r="AE127"/>
      <c r="AF127"/>
    </row>
    <row r="128" spans="1:32" ht="14.45" customHeight="1" x14ac:dyDescent="0.15">
      <c r="A128" s="241"/>
      <c r="B128" s="105">
        <v>2018</v>
      </c>
      <c r="C128" s="94">
        <f>'2018 CER'!$N$3</f>
        <v>7368752</v>
      </c>
      <c r="D128" s="94">
        <f>'2018 CER'!$B$15</f>
        <v>4340213</v>
      </c>
      <c r="E128" s="99">
        <f t="shared" ref="E128:E133" si="99">C128-D128</f>
        <v>3028539</v>
      </c>
      <c r="F128" s="95">
        <f>'2018 CER'!$N$15</f>
        <v>0</v>
      </c>
      <c r="G128" s="95" t="s">
        <v>190</v>
      </c>
      <c r="H128" s="94">
        <f>Account_CP2!AQ$16-Account_CP2!AJ$16</f>
        <v>444676</v>
      </c>
      <c r="I128" s="94" t="s">
        <v>190</v>
      </c>
      <c r="J128" s="116" t="s">
        <v>190</v>
      </c>
      <c r="K128" s="99">
        <f>'2018 ERU'!$N$3</f>
        <v>0</v>
      </c>
      <c r="L128" s="99">
        <f>'2018 ERU'!$B$15</f>
        <v>0</v>
      </c>
      <c r="M128" s="99">
        <f>K128-L128</f>
        <v>0</v>
      </c>
      <c r="N128" s="95">
        <f>'2018 ERU'!$N$15</f>
        <v>0</v>
      </c>
      <c r="O128" s="95" t="s">
        <v>190</v>
      </c>
      <c r="P128" s="94">
        <f>Account_CP2!$CG$16-Account_CP2!$BZ$16</f>
        <v>0</v>
      </c>
      <c r="Q128" s="94" t="s">
        <v>190</v>
      </c>
      <c r="R128" s="116" t="s">
        <v>190</v>
      </c>
      <c r="S128" s="94">
        <f t="shared" si="98"/>
        <v>7368752</v>
      </c>
      <c r="T128" s="94">
        <f t="shared" si="98"/>
        <v>4340213</v>
      </c>
      <c r="U128" s="99">
        <f t="shared" ref="U128:U133" si="100">S128-T128</f>
        <v>3028539</v>
      </c>
      <c r="V128" s="95">
        <f t="shared" ref="V128:V133" si="101">F128+N128</f>
        <v>0</v>
      </c>
      <c r="W128" s="95" t="s">
        <v>190</v>
      </c>
      <c r="X128" s="94">
        <f t="shared" ref="X128:X133" si="102">H128+P128</f>
        <v>444676</v>
      </c>
      <c r="Y128" s="94" t="s">
        <v>190</v>
      </c>
      <c r="Z128" s="116" t="s">
        <v>190</v>
      </c>
      <c r="AA128"/>
      <c r="AB128"/>
      <c r="AC128"/>
      <c r="AD128"/>
      <c r="AE128"/>
      <c r="AF128"/>
    </row>
    <row r="129" spans="1:32" ht="14.45" customHeight="1" x14ac:dyDescent="0.15">
      <c r="A129" s="241"/>
      <c r="B129" s="105">
        <v>2017</v>
      </c>
      <c r="C129" s="94">
        <f>'2017 CER'!$N$3</f>
        <v>3763731</v>
      </c>
      <c r="D129" s="94">
        <f>'2017 CER'!$B$15</f>
        <v>1905548</v>
      </c>
      <c r="E129" s="99">
        <f t="shared" si="99"/>
        <v>1858183</v>
      </c>
      <c r="F129" s="95">
        <f>'2017 CER'!$N$15</f>
        <v>0</v>
      </c>
      <c r="G129" s="95" t="s">
        <v>190</v>
      </c>
      <c r="H129" s="94">
        <f>Account_CP2!AJ$16-Account_CP2!AC16</f>
        <v>831662</v>
      </c>
      <c r="I129" s="94" t="s">
        <v>190</v>
      </c>
      <c r="J129" s="116" t="s">
        <v>190</v>
      </c>
      <c r="K129" s="99">
        <f>'2017 ERU'!$N$3</f>
        <v>28999</v>
      </c>
      <c r="L129" s="99">
        <f>'2017 ERU'!$B$15</f>
        <v>0</v>
      </c>
      <c r="M129" s="99">
        <f t="shared" si="86"/>
        <v>28999</v>
      </c>
      <c r="N129" s="95">
        <f>'2017 ERU'!$N$15</f>
        <v>0</v>
      </c>
      <c r="O129" s="95" t="s">
        <v>190</v>
      </c>
      <c r="P129" s="94">
        <f>Account_CP2!$BZ$16-Account_CP2!$BS$16</f>
        <v>0</v>
      </c>
      <c r="Q129" s="94" t="s">
        <v>190</v>
      </c>
      <c r="R129" s="116" t="s">
        <v>190</v>
      </c>
      <c r="S129" s="94">
        <f t="shared" ref="S129:T133" si="103">C129+K129</f>
        <v>3792730</v>
      </c>
      <c r="T129" s="94">
        <f t="shared" si="103"/>
        <v>1905548</v>
      </c>
      <c r="U129" s="99">
        <f t="shared" si="100"/>
        <v>1887182</v>
      </c>
      <c r="V129" s="95">
        <f t="shared" si="101"/>
        <v>0</v>
      </c>
      <c r="W129" s="95" t="s">
        <v>190</v>
      </c>
      <c r="X129" s="94">
        <f t="shared" si="102"/>
        <v>831662</v>
      </c>
      <c r="Y129" s="94" t="s">
        <v>190</v>
      </c>
      <c r="Z129" s="116" t="s">
        <v>190</v>
      </c>
      <c r="AA129"/>
      <c r="AB129"/>
      <c r="AC129"/>
      <c r="AD129"/>
      <c r="AE129"/>
      <c r="AF129"/>
    </row>
    <row r="130" spans="1:32" ht="14.45" customHeight="1" x14ac:dyDescent="0.15">
      <c r="A130" s="241"/>
      <c r="B130" s="106">
        <v>2016</v>
      </c>
      <c r="C130" s="94">
        <f>'2016 CER'!N3</f>
        <v>2367730</v>
      </c>
      <c r="D130" s="94">
        <f>'2016 CER'!B15</f>
        <v>1668195</v>
      </c>
      <c r="E130" s="99">
        <f t="shared" si="99"/>
        <v>699535</v>
      </c>
      <c r="F130" s="95">
        <f>'2016 CER'!N15</f>
        <v>0</v>
      </c>
      <c r="G130" s="95" t="s">
        <v>190</v>
      </c>
      <c r="H130" s="94">
        <f>Account_CP2!AC16-Account_CP2!V16</f>
        <v>683504</v>
      </c>
      <c r="I130" s="94" t="s">
        <v>190</v>
      </c>
      <c r="J130" s="116" t="s">
        <v>190</v>
      </c>
      <c r="K130" s="99">
        <f>'2016 ERU'!N3</f>
        <v>0</v>
      </c>
      <c r="L130" s="99">
        <f>'2016 ERU'!B15</f>
        <v>0</v>
      </c>
      <c r="M130" s="99">
        <f t="shared" si="86"/>
        <v>0</v>
      </c>
      <c r="N130" s="95">
        <f>'2016 ERU'!N15</f>
        <v>0</v>
      </c>
      <c r="O130" s="95" t="s">
        <v>190</v>
      </c>
      <c r="P130" s="94">
        <f>Account_CP2!$BS$16</f>
        <v>0</v>
      </c>
      <c r="Q130" s="94" t="s">
        <v>190</v>
      </c>
      <c r="R130" s="116" t="s">
        <v>190</v>
      </c>
      <c r="S130" s="94">
        <f t="shared" si="103"/>
        <v>2367730</v>
      </c>
      <c r="T130" s="94">
        <f t="shared" si="103"/>
        <v>1668195</v>
      </c>
      <c r="U130" s="99">
        <f t="shared" si="100"/>
        <v>699535</v>
      </c>
      <c r="V130" s="95">
        <f t="shared" si="101"/>
        <v>0</v>
      </c>
      <c r="W130" s="95" t="s">
        <v>190</v>
      </c>
      <c r="X130" s="94">
        <f t="shared" si="102"/>
        <v>683504</v>
      </c>
      <c r="Y130" s="94" t="s">
        <v>190</v>
      </c>
      <c r="Z130" s="116" t="s">
        <v>190</v>
      </c>
      <c r="AA130"/>
      <c r="AB130"/>
      <c r="AC130"/>
      <c r="AD130"/>
      <c r="AE130"/>
      <c r="AF130"/>
    </row>
    <row r="131" spans="1:32" ht="14.45" customHeight="1" x14ac:dyDescent="0.15">
      <c r="A131" s="241"/>
      <c r="B131" s="106">
        <v>2015</v>
      </c>
      <c r="C131" s="99">
        <f>'2015 CER'!N3</f>
        <v>4556137</v>
      </c>
      <c r="D131" s="99">
        <f>'2015 CER'!B15</f>
        <v>5488451</v>
      </c>
      <c r="E131" s="99">
        <f t="shared" si="99"/>
        <v>-932314</v>
      </c>
      <c r="F131" s="95">
        <f>'2015 CER'!N15</f>
        <v>0</v>
      </c>
      <c r="G131" s="100" t="s">
        <v>190</v>
      </c>
      <c r="H131" s="94">
        <f>Account_CP2!V16-Account_CP2!O16</f>
        <v>151014</v>
      </c>
      <c r="I131" s="99" t="s">
        <v>190</v>
      </c>
      <c r="J131" s="115" t="s">
        <v>190</v>
      </c>
      <c r="K131" s="99">
        <v>0</v>
      </c>
      <c r="L131" s="99">
        <v>0</v>
      </c>
      <c r="M131" s="99">
        <f t="shared" si="86"/>
        <v>0</v>
      </c>
      <c r="N131" s="95">
        <v>0</v>
      </c>
      <c r="O131" s="100" t="s">
        <v>190</v>
      </c>
      <c r="P131" s="99">
        <v>0</v>
      </c>
      <c r="Q131" s="99" t="s">
        <v>190</v>
      </c>
      <c r="R131" s="115" t="s">
        <v>190</v>
      </c>
      <c r="S131" s="99">
        <f t="shared" si="103"/>
        <v>4556137</v>
      </c>
      <c r="T131" s="99">
        <f t="shared" si="103"/>
        <v>5488451</v>
      </c>
      <c r="U131" s="99">
        <f t="shared" si="100"/>
        <v>-932314</v>
      </c>
      <c r="V131" s="95">
        <f t="shared" si="101"/>
        <v>0</v>
      </c>
      <c r="W131" s="100" t="s">
        <v>190</v>
      </c>
      <c r="X131" s="94">
        <f t="shared" si="102"/>
        <v>151014</v>
      </c>
      <c r="Y131" s="99" t="s">
        <v>190</v>
      </c>
      <c r="Z131" s="115" t="s">
        <v>190</v>
      </c>
      <c r="AA131"/>
      <c r="AB131"/>
      <c r="AC131"/>
      <c r="AD131"/>
      <c r="AE131"/>
      <c r="AF131"/>
    </row>
    <row r="132" spans="1:32" ht="14.45" customHeight="1" x14ac:dyDescent="0.15">
      <c r="A132" s="241"/>
      <c r="B132" s="106">
        <v>2014</v>
      </c>
      <c r="C132" s="99">
        <f>'2014 CER'!N3</f>
        <v>1761325</v>
      </c>
      <c r="D132" s="99">
        <f>'2014 CER'!B15</f>
        <v>149019</v>
      </c>
      <c r="E132" s="99">
        <f t="shared" si="99"/>
        <v>1612306</v>
      </c>
      <c r="F132" s="95">
        <f>'2014 CER'!N15</f>
        <v>0</v>
      </c>
      <c r="G132" s="100" t="s">
        <v>190</v>
      </c>
      <c r="H132" s="94">
        <f>Account_CP2!O16</f>
        <v>2055</v>
      </c>
      <c r="I132" s="99" t="s">
        <v>190</v>
      </c>
      <c r="J132" s="115" t="s">
        <v>190</v>
      </c>
      <c r="K132" s="99">
        <v>0</v>
      </c>
      <c r="L132" s="99">
        <v>0</v>
      </c>
      <c r="M132" s="99">
        <f t="shared" si="86"/>
        <v>0</v>
      </c>
      <c r="N132" s="95">
        <v>0</v>
      </c>
      <c r="O132" s="100" t="s">
        <v>190</v>
      </c>
      <c r="P132" s="99">
        <v>0</v>
      </c>
      <c r="Q132" s="99" t="s">
        <v>190</v>
      </c>
      <c r="R132" s="115" t="s">
        <v>190</v>
      </c>
      <c r="S132" s="99">
        <f t="shared" si="103"/>
        <v>1761325</v>
      </c>
      <c r="T132" s="99">
        <f t="shared" si="103"/>
        <v>149019</v>
      </c>
      <c r="U132" s="99">
        <f t="shared" si="100"/>
        <v>1612306</v>
      </c>
      <c r="V132" s="95">
        <f t="shared" si="101"/>
        <v>0</v>
      </c>
      <c r="W132" s="100" t="s">
        <v>190</v>
      </c>
      <c r="X132" s="94">
        <f t="shared" si="102"/>
        <v>2055</v>
      </c>
      <c r="Y132" s="99" t="s">
        <v>190</v>
      </c>
      <c r="Z132" s="115" t="s">
        <v>190</v>
      </c>
      <c r="AA132"/>
      <c r="AB132"/>
      <c r="AC132"/>
      <c r="AD132"/>
      <c r="AE132"/>
      <c r="AF132"/>
    </row>
    <row r="133" spans="1:32" ht="14.45" customHeight="1" x14ac:dyDescent="0.15">
      <c r="A133" s="241"/>
      <c r="B133" s="106">
        <v>2013</v>
      </c>
      <c r="C133" s="99">
        <f>'2013 CER'!N3</f>
        <v>0</v>
      </c>
      <c r="D133" s="99">
        <f>'2013 CER'!B15</f>
        <v>0</v>
      </c>
      <c r="E133" s="99">
        <f t="shared" si="99"/>
        <v>0</v>
      </c>
      <c r="F133" s="95">
        <f>'2013 CER'!N15</f>
        <v>0</v>
      </c>
      <c r="G133" s="100" t="s">
        <v>190</v>
      </c>
      <c r="H133" s="94">
        <f>Account_CP2!H16</f>
        <v>0</v>
      </c>
      <c r="I133" s="99" t="s">
        <v>190</v>
      </c>
      <c r="J133" s="115" t="s">
        <v>190</v>
      </c>
      <c r="K133" s="99">
        <v>0</v>
      </c>
      <c r="L133" s="99">
        <v>0</v>
      </c>
      <c r="M133" s="99">
        <f t="shared" si="86"/>
        <v>0</v>
      </c>
      <c r="N133" s="95">
        <v>0</v>
      </c>
      <c r="O133" s="100" t="s">
        <v>190</v>
      </c>
      <c r="P133" s="99">
        <v>0</v>
      </c>
      <c r="Q133" s="99" t="s">
        <v>190</v>
      </c>
      <c r="R133" s="115" t="s">
        <v>190</v>
      </c>
      <c r="S133" s="99">
        <f t="shared" si="103"/>
        <v>0</v>
      </c>
      <c r="T133" s="99">
        <f t="shared" si="103"/>
        <v>0</v>
      </c>
      <c r="U133" s="99">
        <f t="shared" si="100"/>
        <v>0</v>
      </c>
      <c r="V133" s="95">
        <f t="shared" si="101"/>
        <v>0</v>
      </c>
      <c r="W133" s="100" t="s">
        <v>190</v>
      </c>
      <c r="X133" s="94">
        <f t="shared" si="102"/>
        <v>0</v>
      </c>
      <c r="Y133" s="99" t="s">
        <v>190</v>
      </c>
      <c r="Z133" s="115" t="s">
        <v>190</v>
      </c>
      <c r="AA133"/>
      <c r="AB133"/>
      <c r="AC133"/>
      <c r="AD133"/>
      <c r="AE133"/>
      <c r="AF133"/>
    </row>
    <row r="134" spans="1:32" ht="14.45" customHeight="1" x14ac:dyDescent="0.15">
      <c r="A134" s="242"/>
      <c r="B134" s="107" t="s">
        <v>164</v>
      </c>
      <c r="C134" s="92">
        <f>SUM(C125:C133)</f>
        <v>73722269</v>
      </c>
      <c r="D134" s="92">
        <f>SUM(D125:D133)</f>
        <v>48342369</v>
      </c>
      <c r="E134" s="92">
        <f>SUM(E125:E133)</f>
        <v>25379900</v>
      </c>
      <c r="F134" s="91">
        <f>SUM(F125:F133)</f>
        <v>0</v>
      </c>
      <c r="G134" s="91" t="s">
        <v>190</v>
      </c>
      <c r="H134" s="92">
        <f>SUM(H125:H133)</f>
        <v>15344049</v>
      </c>
      <c r="I134" s="92" t="s">
        <v>190</v>
      </c>
      <c r="J134" s="117" t="s">
        <v>190</v>
      </c>
      <c r="K134" s="92">
        <f>SUM(K125:K133)</f>
        <v>30611</v>
      </c>
      <c r="L134" s="92">
        <f>SUM(L125:L133)</f>
        <v>2200</v>
      </c>
      <c r="M134" s="92">
        <f t="shared" si="86"/>
        <v>28411</v>
      </c>
      <c r="N134" s="91">
        <f>SUM(N125:N133)</f>
        <v>0</v>
      </c>
      <c r="O134" s="91" t="s">
        <v>190</v>
      </c>
      <c r="P134" s="92">
        <f>SUM(P125:P133)</f>
        <v>0</v>
      </c>
      <c r="Q134" s="92" t="s">
        <v>190</v>
      </c>
      <c r="R134" s="117" t="s">
        <v>190</v>
      </c>
      <c r="S134" s="92">
        <f>SUM(S125:S133)</f>
        <v>73752880</v>
      </c>
      <c r="T134" s="92">
        <f>SUM(T125:T133)</f>
        <v>48344569</v>
      </c>
      <c r="U134" s="92">
        <f>SUM(U125:U133)</f>
        <v>25408311</v>
      </c>
      <c r="V134" s="91">
        <f>SUM(V125:V133)</f>
        <v>0</v>
      </c>
      <c r="W134" s="91" t="s">
        <v>190</v>
      </c>
      <c r="X134" s="92">
        <f>SUM(X125:X133)</f>
        <v>15344049</v>
      </c>
      <c r="Y134" s="92" t="s">
        <v>190</v>
      </c>
      <c r="Z134" s="117" t="s">
        <v>190</v>
      </c>
      <c r="AA134"/>
      <c r="AB134"/>
      <c r="AC134"/>
      <c r="AD134"/>
      <c r="AE134"/>
      <c r="AF134"/>
    </row>
    <row r="135" spans="1:32" ht="14.45" customHeight="1" x14ac:dyDescent="0.15">
      <c r="A135" s="240" t="s">
        <v>171</v>
      </c>
      <c r="B135" s="140">
        <v>2021</v>
      </c>
      <c r="C135" s="94">
        <f>'2021 CER'!$O$3</f>
        <v>240000</v>
      </c>
      <c r="D135" s="94">
        <f>'2021 CER'!$B$16</f>
        <v>240000</v>
      </c>
      <c r="E135" s="99">
        <f>C135-D135</f>
        <v>0</v>
      </c>
      <c r="F135" s="95">
        <f>'2021 CER'!$O$16</f>
        <v>0</v>
      </c>
      <c r="G135" s="95" t="s">
        <v>190</v>
      </c>
      <c r="H135" s="94">
        <f>Account_CP2!$BL$17-Account_CP2!$BE$17</f>
        <v>0</v>
      </c>
      <c r="I135" s="94" t="s">
        <v>190</v>
      </c>
      <c r="J135" s="116" t="s">
        <v>190</v>
      </c>
      <c r="K135" s="99">
        <f>'2021 ERU'!$O$3</f>
        <v>0</v>
      </c>
      <c r="L135" s="99">
        <f>'2021 ERU'!$B$16</f>
        <v>0</v>
      </c>
      <c r="M135" s="99">
        <f>K135-L135</f>
        <v>0</v>
      </c>
      <c r="N135" s="95">
        <f>'2021 ERU'!$O$16</f>
        <v>0</v>
      </c>
      <c r="O135" s="95" t="s">
        <v>190</v>
      </c>
      <c r="P135" s="94">
        <f>Account_CP2!$DB$17-Account_CP2!$CU$17</f>
        <v>0</v>
      </c>
      <c r="Q135" s="94" t="s">
        <v>190</v>
      </c>
      <c r="R135" s="116" t="s">
        <v>190</v>
      </c>
      <c r="S135" s="94">
        <f t="shared" ref="S135" si="104">C135+K135</f>
        <v>240000</v>
      </c>
      <c r="T135" s="94">
        <f t="shared" ref="T135" si="105">D135+L135</f>
        <v>240000</v>
      </c>
      <c r="U135" s="99">
        <f>S135-T135</f>
        <v>0</v>
      </c>
      <c r="V135" s="95">
        <f>F135+N135</f>
        <v>0</v>
      </c>
      <c r="W135" s="95" t="s">
        <v>190</v>
      </c>
      <c r="X135" s="94">
        <f>H135+P135</f>
        <v>0</v>
      </c>
      <c r="Y135" s="94" t="s">
        <v>190</v>
      </c>
      <c r="Z135" s="116" t="s">
        <v>190</v>
      </c>
      <c r="AA135"/>
      <c r="AB135"/>
      <c r="AC135"/>
      <c r="AD135"/>
      <c r="AE135"/>
      <c r="AF135"/>
    </row>
    <row r="136" spans="1:32" ht="14.45" customHeight="1" x14ac:dyDescent="0.15">
      <c r="A136" s="241"/>
      <c r="B136" s="140">
        <v>2020</v>
      </c>
      <c r="C136" s="94">
        <f>'2020 CER'!$O$3</f>
        <v>0</v>
      </c>
      <c r="D136" s="94">
        <f>'2020 CER'!$B$16</f>
        <v>0</v>
      </c>
      <c r="E136" s="99">
        <f>C136-D136</f>
        <v>0</v>
      </c>
      <c r="F136" s="95">
        <f>'2020 CER'!$O$16</f>
        <v>0</v>
      </c>
      <c r="G136" s="95" t="s">
        <v>190</v>
      </c>
      <c r="H136" s="94">
        <f>Account_CP2!$BE$17-Account_CP2!$AX$17</f>
        <v>0</v>
      </c>
      <c r="I136" s="94" t="s">
        <v>190</v>
      </c>
      <c r="J136" s="116" t="s">
        <v>190</v>
      </c>
      <c r="K136" s="99">
        <f>'2020 ERU'!$O$3</f>
        <v>0</v>
      </c>
      <c r="L136" s="99">
        <f>'2020 ERU'!$B$16</f>
        <v>0</v>
      </c>
      <c r="M136" s="99">
        <f>K136-L136</f>
        <v>0</v>
      </c>
      <c r="N136" s="95">
        <f>'2020 ERU'!$O$16</f>
        <v>0</v>
      </c>
      <c r="O136" s="95" t="s">
        <v>190</v>
      </c>
      <c r="P136" s="94">
        <f>Account_CP2!$CU$17-Account_CP2!$CN$17</f>
        <v>0</v>
      </c>
      <c r="Q136" s="94" t="s">
        <v>190</v>
      </c>
      <c r="R136" s="116" t="s">
        <v>190</v>
      </c>
      <c r="S136" s="94">
        <f t="shared" ref="S136:T138" si="106">C136+K136</f>
        <v>0</v>
      </c>
      <c r="T136" s="94">
        <f t="shared" si="106"/>
        <v>0</v>
      </c>
      <c r="U136" s="99">
        <f>S136-T136</f>
        <v>0</v>
      </c>
      <c r="V136" s="95">
        <f>F136+N136</f>
        <v>0</v>
      </c>
      <c r="W136" s="95" t="s">
        <v>190</v>
      </c>
      <c r="X136" s="94">
        <f>H136+P136</f>
        <v>0</v>
      </c>
      <c r="Y136" s="94" t="s">
        <v>190</v>
      </c>
      <c r="Z136" s="116" t="s">
        <v>190</v>
      </c>
      <c r="AA136"/>
      <c r="AB136"/>
      <c r="AC136"/>
      <c r="AD136"/>
      <c r="AE136"/>
      <c r="AF136"/>
    </row>
    <row r="137" spans="1:32" ht="14.45" customHeight="1" x14ac:dyDescent="0.15">
      <c r="A137" s="241"/>
      <c r="B137" s="140">
        <v>2019</v>
      </c>
      <c r="C137" s="94">
        <f>'2019 CER'!$O$3</f>
        <v>0</v>
      </c>
      <c r="D137" s="94">
        <f>'2019 CER'!$B$16</f>
        <v>0</v>
      </c>
      <c r="E137" s="99">
        <f>C137-D137</f>
        <v>0</v>
      </c>
      <c r="F137" s="95">
        <f>'2019 CER'!$O$16</f>
        <v>0</v>
      </c>
      <c r="G137" s="95" t="s">
        <v>190</v>
      </c>
      <c r="H137" s="94">
        <f>Account_CP2!$AX$17-Account_CP2!$AQ$17</f>
        <v>0</v>
      </c>
      <c r="I137" s="94" t="s">
        <v>190</v>
      </c>
      <c r="J137" s="116" t="s">
        <v>190</v>
      </c>
      <c r="K137" s="99">
        <f>'2019 ERU'!$O$3</f>
        <v>0</v>
      </c>
      <c r="L137" s="99">
        <f>'2019 ERU'!$B$16</f>
        <v>0</v>
      </c>
      <c r="M137" s="99">
        <f t="shared" si="86"/>
        <v>0</v>
      </c>
      <c r="N137" s="95">
        <f>'2019 ERU'!$O$16</f>
        <v>0</v>
      </c>
      <c r="O137" s="95" t="s">
        <v>190</v>
      </c>
      <c r="P137" s="94">
        <f>Account_CP2!$CN$17-Account_CP2!$CG$17</f>
        <v>0</v>
      </c>
      <c r="Q137" s="94" t="s">
        <v>190</v>
      </c>
      <c r="R137" s="116" t="s">
        <v>190</v>
      </c>
      <c r="S137" s="94">
        <f t="shared" si="106"/>
        <v>0</v>
      </c>
      <c r="T137" s="94">
        <f t="shared" si="106"/>
        <v>0</v>
      </c>
      <c r="U137" s="99">
        <f>S137-T137</f>
        <v>0</v>
      </c>
      <c r="V137" s="95">
        <f>F137+N137</f>
        <v>0</v>
      </c>
      <c r="W137" s="95" t="s">
        <v>190</v>
      </c>
      <c r="X137" s="94">
        <f>H137+P137</f>
        <v>0</v>
      </c>
      <c r="Y137" s="94" t="s">
        <v>190</v>
      </c>
      <c r="Z137" s="116" t="s">
        <v>190</v>
      </c>
      <c r="AA137"/>
      <c r="AB137"/>
      <c r="AC137"/>
      <c r="AD137"/>
      <c r="AE137"/>
      <c r="AF137"/>
    </row>
    <row r="138" spans="1:32" ht="14.45" customHeight="1" x14ac:dyDescent="0.15">
      <c r="A138" s="241"/>
      <c r="B138" s="140">
        <v>2018</v>
      </c>
      <c r="C138" s="94">
        <f>'2018 CER'!$O$3</f>
        <v>0</v>
      </c>
      <c r="D138" s="94">
        <f>'2018 CER'!$B$16</f>
        <v>0</v>
      </c>
      <c r="E138" s="99">
        <f t="shared" ref="E138:E143" si="107">C138-D138</f>
        <v>0</v>
      </c>
      <c r="F138" s="95">
        <f>'2018 CER'!$O$16</f>
        <v>0</v>
      </c>
      <c r="G138" s="95" t="s">
        <v>190</v>
      </c>
      <c r="H138" s="94">
        <f>Account_CP2!$AQ$17-Account_CP2!$AJ$17</f>
        <v>0</v>
      </c>
      <c r="I138" s="94" t="s">
        <v>190</v>
      </c>
      <c r="J138" s="116" t="s">
        <v>190</v>
      </c>
      <c r="K138" s="99">
        <f>'2018 ERU'!$O$3</f>
        <v>0</v>
      </c>
      <c r="L138" s="99">
        <f>'2018 ERU'!$B$16</f>
        <v>0</v>
      </c>
      <c r="M138" s="99">
        <f>K138-L138</f>
        <v>0</v>
      </c>
      <c r="N138" s="95">
        <f>'2018 ERU'!$O$16</f>
        <v>0</v>
      </c>
      <c r="O138" s="95" t="s">
        <v>190</v>
      </c>
      <c r="P138" s="94">
        <f>Account_CP2!$CG$17-Account_CP2!$BZ$17</f>
        <v>0</v>
      </c>
      <c r="Q138" s="94" t="s">
        <v>190</v>
      </c>
      <c r="R138" s="116" t="s">
        <v>190</v>
      </c>
      <c r="S138" s="94">
        <f t="shared" si="106"/>
        <v>0</v>
      </c>
      <c r="T138" s="94">
        <f t="shared" si="106"/>
        <v>0</v>
      </c>
      <c r="U138" s="99">
        <f t="shared" ref="U138:U143" si="108">S138-T138</f>
        <v>0</v>
      </c>
      <c r="V138" s="95">
        <f t="shared" ref="V138:V143" si="109">F138+N138</f>
        <v>0</v>
      </c>
      <c r="W138" s="95" t="s">
        <v>190</v>
      </c>
      <c r="X138" s="94">
        <f t="shared" ref="X138:X143" si="110">H138+P138</f>
        <v>0</v>
      </c>
      <c r="Y138" s="94" t="s">
        <v>190</v>
      </c>
      <c r="Z138" s="116" t="s">
        <v>190</v>
      </c>
      <c r="AA138"/>
      <c r="AB138"/>
      <c r="AC138"/>
      <c r="AD138"/>
      <c r="AE138"/>
      <c r="AF138"/>
    </row>
    <row r="139" spans="1:32" ht="14.45" customHeight="1" x14ac:dyDescent="0.15">
      <c r="A139" s="241"/>
      <c r="B139" s="105">
        <v>2017</v>
      </c>
      <c r="C139" s="94">
        <f>'2017 CER'!$O$3</f>
        <v>0</v>
      </c>
      <c r="D139" s="94">
        <f>'2017 CER'!$B$16</f>
        <v>0</v>
      </c>
      <c r="E139" s="99">
        <f t="shared" si="107"/>
        <v>0</v>
      </c>
      <c r="F139" s="95">
        <f>'2017 CER'!$O$16</f>
        <v>0</v>
      </c>
      <c r="G139" s="95" t="s">
        <v>190</v>
      </c>
      <c r="H139" s="94">
        <f>Account_CP2!$AJ$17-Account_CP2!$AC$17</f>
        <v>0</v>
      </c>
      <c r="I139" s="94" t="s">
        <v>190</v>
      </c>
      <c r="J139" s="116" t="s">
        <v>190</v>
      </c>
      <c r="K139" s="99">
        <f>'2017 ERU'!$O$3</f>
        <v>0</v>
      </c>
      <c r="L139" s="99">
        <f>'2017 ERU'!$B$16</f>
        <v>0</v>
      </c>
      <c r="M139" s="99">
        <f t="shared" si="86"/>
        <v>0</v>
      </c>
      <c r="N139" s="95">
        <f>'2017 ERU'!$O$16</f>
        <v>0</v>
      </c>
      <c r="O139" s="95" t="s">
        <v>190</v>
      </c>
      <c r="P139" s="94">
        <f>Account_CP2!$BZ$17-Account_CP2!$BS$17</f>
        <v>0</v>
      </c>
      <c r="Q139" s="94" t="s">
        <v>190</v>
      </c>
      <c r="R139" s="116" t="s">
        <v>190</v>
      </c>
      <c r="S139" s="94">
        <f t="shared" ref="S139:T143" si="111">C139+K139</f>
        <v>0</v>
      </c>
      <c r="T139" s="94">
        <f t="shared" si="111"/>
        <v>0</v>
      </c>
      <c r="U139" s="99">
        <f t="shared" si="108"/>
        <v>0</v>
      </c>
      <c r="V139" s="95">
        <f t="shared" si="109"/>
        <v>0</v>
      </c>
      <c r="W139" s="95" t="s">
        <v>190</v>
      </c>
      <c r="X139" s="94">
        <f t="shared" si="110"/>
        <v>0</v>
      </c>
      <c r="Y139" s="94" t="s">
        <v>190</v>
      </c>
      <c r="Z139" s="116" t="s">
        <v>190</v>
      </c>
      <c r="AA139"/>
      <c r="AB139"/>
      <c r="AC139"/>
      <c r="AD139"/>
      <c r="AE139"/>
      <c r="AF139"/>
    </row>
    <row r="140" spans="1:32" ht="14.45" customHeight="1" x14ac:dyDescent="0.15">
      <c r="A140" s="241"/>
      <c r="B140" s="106">
        <v>2016</v>
      </c>
      <c r="C140" s="94">
        <f>'2016 CER'!O3</f>
        <v>0</v>
      </c>
      <c r="D140" s="94">
        <f>'2016 CER'!B16</f>
        <v>0</v>
      </c>
      <c r="E140" s="99">
        <f t="shared" si="107"/>
        <v>0</v>
      </c>
      <c r="F140" s="95">
        <f>'2016 CER'!O16</f>
        <v>0</v>
      </c>
      <c r="G140" s="95" t="s">
        <v>190</v>
      </c>
      <c r="H140" s="94">
        <f>Account_CP2!$AC$17-Account_CP2!$V$17</f>
        <v>0</v>
      </c>
      <c r="I140" s="94" t="s">
        <v>190</v>
      </c>
      <c r="J140" s="116" t="s">
        <v>190</v>
      </c>
      <c r="K140" s="99">
        <f>'2016 ERU'!O3</f>
        <v>0</v>
      </c>
      <c r="L140" s="99">
        <f>'2016 ERU'!B16</f>
        <v>0</v>
      </c>
      <c r="M140" s="99">
        <f t="shared" si="86"/>
        <v>0</v>
      </c>
      <c r="N140" s="95">
        <f>'2016 ERU'!O16</f>
        <v>0</v>
      </c>
      <c r="O140" s="95" t="s">
        <v>190</v>
      </c>
      <c r="P140" s="94">
        <f>Account_CP2!$BS$17</f>
        <v>0</v>
      </c>
      <c r="Q140" s="94" t="s">
        <v>190</v>
      </c>
      <c r="R140" s="116" t="s">
        <v>190</v>
      </c>
      <c r="S140" s="94">
        <f t="shared" si="111"/>
        <v>0</v>
      </c>
      <c r="T140" s="94">
        <f t="shared" si="111"/>
        <v>0</v>
      </c>
      <c r="U140" s="99">
        <f t="shared" si="108"/>
        <v>0</v>
      </c>
      <c r="V140" s="95">
        <f t="shared" si="109"/>
        <v>0</v>
      </c>
      <c r="W140" s="95" t="s">
        <v>190</v>
      </c>
      <c r="X140" s="94">
        <f t="shared" si="110"/>
        <v>0</v>
      </c>
      <c r="Y140" s="94" t="s">
        <v>190</v>
      </c>
      <c r="Z140" s="116" t="s">
        <v>190</v>
      </c>
      <c r="AA140"/>
      <c r="AB140"/>
      <c r="AC140"/>
      <c r="AD140"/>
      <c r="AE140"/>
      <c r="AF140"/>
    </row>
    <row r="141" spans="1:32" ht="14.45" customHeight="1" x14ac:dyDescent="0.15">
      <c r="A141" s="241"/>
      <c r="B141" s="106">
        <v>2015</v>
      </c>
      <c r="C141" s="99">
        <f>'2015 CER'!O3</f>
        <v>0</v>
      </c>
      <c r="D141" s="99">
        <f>'2015 CER'!B16</f>
        <v>0</v>
      </c>
      <c r="E141" s="99">
        <f t="shared" si="107"/>
        <v>0</v>
      </c>
      <c r="F141" s="95">
        <f>'2015 CER'!O16</f>
        <v>0</v>
      </c>
      <c r="G141" s="100" t="s">
        <v>190</v>
      </c>
      <c r="H141" s="94">
        <f>Account_CP2!$V$17-Account_CP2!$O$17</f>
        <v>0</v>
      </c>
      <c r="I141" s="99" t="s">
        <v>190</v>
      </c>
      <c r="J141" s="115" t="s">
        <v>190</v>
      </c>
      <c r="K141" s="99">
        <v>0</v>
      </c>
      <c r="L141" s="99">
        <v>0</v>
      </c>
      <c r="M141" s="99">
        <f t="shared" si="86"/>
        <v>0</v>
      </c>
      <c r="N141" s="95">
        <v>0</v>
      </c>
      <c r="O141" s="100" t="s">
        <v>190</v>
      </c>
      <c r="P141" s="99">
        <v>0</v>
      </c>
      <c r="Q141" s="99" t="s">
        <v>190</v>
      </c>
      <c r="R141" s="115" t="s">
        <v>190</v>
      </c>
      <c r="S141" s="99">
        <f t="shared" si="111"/>
        <v>0</v>
      </c>
      <c r="T141" s="99">
        <f t="shared" si="111"/>
        <v>0</v>
      </c>
      <c r="U141" s="99">
        <f t="shared" si="108"/>
        <v>0</v>
      </c>
      <c r="V141" s="95">
        <f t="shared" si="109"/>
        <v>0</v>
      </c>
      <c r="W141" s="100" t="s">
        <v>190</v>
      </c>
      <c r="X141" s="94">
        <f t="shared" si="110"/>
        <v>0</v>
      </c>
      <c r="Y141" s="99" t="s">
        <v>190</v>
      </c>
      <c r="Z141" s="115" t="s">
        <v>190</v>
      </c>
      <c r="AA141"/>
      <c r="AB141"/>
      <c r="AC141"/>
      <c r="AD141"/>
      <c r="AE141"/>
      <c r="AF141"/>
    </row>
    <row r="142" spans="1:32" ht="14.45" customHeight="1" x14ac:dyDescent="0.15">
      <c r="A142" s="241"/>
      <c r="B142" s="106">
        <v>2014</v>
      </c>
      <c r="C142" s="99">
        <f>'2014 CER'!O3</f>
        <v>0</v>
      </c>
      <c r="D142" s="99">
        <f>'2014 CER'!B16</f>
        <v>0</v>
      </c>
      <c r="E142" s="99">
        <f t="shared" si="107"/>
        <v>0</v>
      </c>
      <c r="F142" s="95">
        <f>'2014 CER'!O16</f>
        <v>0</v>
      </c>
      <c r="G142" s="100" t="s">
        <v>190</v>
      </c>
      <c r="H142" s="94">
        <f>Account_CP2!$O$17-Account_CP2!$H$17</f>
        <v>0</v>
      </c>
      <c r="I142" s="99" t="s">
        <v>190</v>
      </c>
      <c r="J142" s="115" t="s">
        <v>190</v>
      </c>
      <c r="K142" s="99">
        <v>0</v>
      </c>
      <c r="L142" s="99">
        <v>0</v>
      </c>
      <c r="M142" s="99">
        <f t="shared" si="86"/>
        <v>0</v>
      </c>
      <c r="N142" s="95">
        <v>0</v>
      </c>
      <c r="O142" s="100" t="s">
        <v>190</v>
      </c>
      <c r="P142" s="99">
        <v>0</v>
      </c>
      <c r="Q142" s="99" t="s">
        <v>190</v>
      </c>
      <c r="R142" s="115" t="s">
        <v>190</v>
      </c>
      <c r="S142" s="99">
        <f t="shared" si="111"/>
        <v>0</v>
      </c>
      <c r="T142" s="99">
        <f t="shared" si="111"/>
        <v>0</v>
      </c>
      <c r="U142" s="99">
        <f t="shared" si="108"/>
        <v>0</v>
      </c>
      <c r="V142" s="95">
        <f t="shared" si="109"/>
        <v>0</v>
      </c>
      <c r="W142" s="100" t="s">
        <v>190</v>
      </c>
      <c r="X142" s="94">
        <f t="shared" si="110"/>
        <v>0</v>
      </c>
      <c r="Y142" s="99" t="s">
        <v>190</v>
      </c>
      <c r="Z142" s="115" t="s">
        <v>190</v>
      </c>
      <c r="AA142"/>
      <c r="AB142"/>
      <c r="AC142"/>
      <c r="AD142"/>
      <c r="AE142"/>
      <c r="AF142"/>
    </row>
    <row r="143" spans="1:32" ht="14.45" customHeight="1" x14ac:dyDescent="0.15">
      <c r="A143" s="241"/>
      <c r="B143" s="106">
        <v>2013</v>
      </c>
      <c r="C143" s="99">
        <f>'2013 CER'!O3</f>
        <v>0</v>
      </c>
      <c r="D143" s="99">
        <f>'2013 CER'!B16</f>
        <v>0</v>
      </c>
      <c r="E143" s="99">
        <f t="shared" si="107"/>
        <v>0</v>
      </c>
      <c r="F143" s="95">
        <f>'2013 CER'!O16</f>
        <v>0</v>
      </c>
      <c r="G143" s="100" t="s">
        <v>190</v>
      </c>
      <c r="H143" s="94">
        <f>Account_CP2!$H$17</f>
        <v>0</v>
      </c>
      <c r="I143" s="99" t="s">
        <v>190</v>
      </c>
      <c r="J143" s="115" t="s">
        <v>190</v>
      </c>
      <c r="K143" s="99">
        <v>0</v>
      </c>
      <c r="L143" s="99">
        <v>0</v>
      </c>
      <c r="M143" s="99">
        <f t="shared" si="86"/>
        <v>0</v>
      </c>
      <c r="N143" s="95">
        <v>0</v>
      </c>
      <c r="O143" s="100" t="s">
        <v>190</v>
      </c>
      <c r="P143" s="99">
        <v>0</v>
      </c>
      <c r="Q143" s="99" t="s">
        <v>190</v>
      </c>
      <c r="R143" s="115" t="s">
        <v>190</v>
      </c>
      <c r="S143" s="99">
        <f t="shared" si="111"/>
        <v>0</v>
      </c>
      <c r="T143" s="99">
        <f t="shared" si="111"/>
        <v>0</v>
      </c>
      <c r="U143" s="99">
        <f t="shared" si="108"/>
        <v>0</v>
      </c>
      <c r="V143" s="95">
        <f t="shared" si="109"/>
        <v>0</v>
      </c>
      <c r="W143" s="100" t="s">
        <v>190</v>
      </c>
      <c r="X143" s="94">
        <f t="shared" si="110"/>
        <v>0</v>
      </c>
      <c r="Y143" s="99" t="s">
        <v>190</v>
      </c>
      <c r="Z143" s="115" t="s">
        <v>190</v>
      </c>
      <c r="AA143"/>
      <c r="AB143"/>
      <c r="AC143"/>
      <c r="AD143"/>
      <c r="AE143"/>
      <c r="AF143"/>
    </row>
    <row r="144" spans="1:32" ht="14.45" customHeight="1" x14ac:dyDescent="0.15">
      <c r="A144" s="242"/>
      <c r="B144" s="107" t="s">
        <v>164</v>
      </c>
      <c r="C144" s="92">
        <f>SUM(C135:C143)</f>
        <v>240000</v>
      </c>
      <c r="D144" s="92">
        <f>SUM(D135:D143)</f>
        <v>240000</v>
      </c>
      <c r="E144" s="92">
        <f>SUM(E135:E143)</f>
        <v>0</v>
      </c>
      <c r="F144" s="91">
        <f>SUM(F135:F143)</f>
        <v>0</v>
      </c>
      <c r="G144" s="91" t="s">
        <v>190</v>
      </c>
      <c r="H144" s="92">
        <f>SUM(H135:H143)</f>
        <v>0</v>
      </c>
      <c r="I144" s="92" t="s">
        <v>190</v>
      </c>
      <c r="J144" s="117" t="s">
        <v>190</v>
      </c>
      <c r="K144" s="92">
        <f>SUM(K135:K143)</f>
        <v>0</v>
      </c>
      <c r="L144" s="92">
        <f>SUM(L135:L143)</f>
        <v>0</v>
      </c>
      <c r="M144" s="92">
        <f t="shared" si="86"/>
        <v>0</v>
      </c>
      <c r="N144" s="91">
        <f>SUM(N135:N143)</f>
        <v>0</v>
      </c>
      <c r="O144" s="91" t="s">
        <v>190</v>
      </c>
      <c r="P144" s="92">
        <f>SUM(P135:P143)</f>
        <v>0</v>
      </c>
      <c r="Q144" s="92" t="s">
        <v>190</v>
      </c>
      <c r="R144" s="117" t="s">
        <v>190</v>
      </c>
      <c r="S144" s="92">
        <f>SUM(S135:S143)</f>
        <v>240000</v>
      </c>
      <c r="T144" s="92">
        <f>SUM(T135:T143)</f>
        <v>240000</v>
      </c>
      <c r="U144" s="92">
        <f>SUM(U135:U143)</f>
        <v>0</v>
      </c>
      <c r="V144" s="91">
        <f>SUM(V135:V143)</f>
        <v>0</v>
      </c>
      <c r="W144" s="91" t="s">
        <v>190</v>
      </c>
      <c r="X144" s="92">
        <f>SUM(X135:X143)</f>
        <v>0</v>
      </c>
      <c r="Y144" s="92" t="s">
        <v>190</v>
      </c>
      <c r="Z144" s="117" t="s">
        <v>190</v>
      </c>
      <c r="AA144"/>
      <c r="AB144"/>
      <c r="AC144"/>
      <c r="AD144"/>
      <c r="AE144"/>
      <c r="AF144"/>
    </row>
    <row r="145" spans="1:32" ht="14.45" customHeight="1" x14ac:dyDescent="0.15">
      <c r="A145" s="240" t="s">
        <v>177</v>
      </c>
      <c r="B145" s="140">
        <v>2021</v>
      </c>
      <c r="C145" s="94">
        <f>'2021 CER'!$P$3</f>
        <v>0</v>
      </c>
      <c r="D145" s="94">
        <f>'2021 CER'!$B$17</f>
        <v>0</v>
      </c>
      <c r="E145" s="99">
        <f>C145-D145</f>
        <v>0</v>
      </c>
      <c r="F145" s="95">
        <f>'2021 CER'!$P$17</f>
        <v>0</v>
      </c>
      <c r="G145" s="95" t="s">
        <v>190</v>
      </c>
      <c r="H145" s="94">
        <f>Account_CP2!$BL$18-Account_CP2!$BE$18</f>
        <v>0</v>
      </c>
      <c r="I145" s="94" t="s">
        <v>190</v>
      </c>
      <c r="J145" s="116" t="s">
        <v>190</v>
      </c>
      <c r="K145" s="99">
        <f>'2021 ERU'!$P$3</f>
        <v>0</v>
      </c>
      <c r="L145" s="99">
        <f>'2021 ERU'!$B$17</f>
        <v>0</v>
      </c>
      <c r="M145" s="99">
        <f>K145-L145</f>
        <v>0</v>
      </c>
      <c r="N145" s="95">
        <f>'2021 ERU'!$P$17</f>
        <v>0</v>
      </c>
      <c r="O145" s="95" t="s">
        <v>190</v>
      </c>
      <c r="P145" s="94">
        <f>Account_CP2!$DB$18-Account_CP2!$CU$18</f>
        <v>0</v>
      </c>
      <c r="Q145" s="94" t="s">
        <v>190</v>
      </c>
      <c r="R145" s="116" t="s">
        <v>190</v>
      </c>
      <c r="S145" s="94">
        <f t="shared" ref="S145" si="112">C145+K145</f>
        <v>0</v>
      </c>
      <c r="T145" s="94">
        <f t="shared" ref="T145" si="113">D145+L145</f>
        <v>0</v>
      </c>
      <c r="U145" s="99">
        <f>S145-T145</f>
        <v>0</v>
      </c>
      <c r="V145" s="95">
        <f>F145+N145</f>
        <v>0</v>
      </c>
      <c r="W145" s="95" t="s">
        <v>190</v>
      </c>
      <c r="X145" s="94">
        <f>H145+P145</f>
        <v>0</v>
      </c>
      <c r="Y145" s="94" t="s">
        <v>190</v>
      </c>
      <c r="Z145" s="116" t="s">
        <v>190</v>
      </c>
      <c r="AA145"/>
      <c r="AB145"/>
      <c r="AC145"/>
      <c r="AD145"/>
      <c r="AE145"/>
      <c r="AF145"/>
    </row>
    <row r="146" spans="1:32" ht="14.45" customHeight="1" x14ac:dyDescent="0.15">
      <c r="A146" s="241"/>
      <c r="B146" s="140">
        <v>2020</v>
      </c>
      <c r="C146" s="94">
        <f>'2020 CER'!$P$3</f>
        <v>14000</v>
      </c>
      <c r="D146" s="94">
        <f>'2020 CER'!$B$17</f>
        <v>14000</v>
      </c>
      <c r="E146" s="99">
        <f>C146-D146</f>
        <v>0</v>
      </c>
      <c r="F146" s="95">
        <f>'2020 CER'!$P$17</f>
        <v>0</v>
      </c>
      <c r="G146" s="95" t="s">
        <v>190</v>
      </c>
      <c r="H146" s="94">
        <f>Account_CP2!$BE$18-Account_CP2!$AX$18</f>
        <v>0</v>
      </c>
      <c r="I146" s="94" t="s">
        <v>190</v>
      </c>
      <c r="J146" s="116" t="s">
        <v>190</v>
      </c>
      <c r="K146" s="99">
        <f>'2020 ERU'!$P$3</f>
        <v>0</v>
      </c>
      <c r="L146" s="99">
        <f>'2020 ERU'!$B$17</f>
        <v>0</v>
      </c>
      <c r="M146" s="99">
        <f>K146-L146</f>
        <v>0</v>
      </c>
      <c r="N146" s="95">
        <f>'2020 ERU'!$P$17</f>
        <v>0</v>
      </c>
      <c r="O146" s="95" t="s">
        <v>190</v>
      </c>
      <c r="P146" s="94">
        <f>Account_CP2!$CU$18-Account_CP2!$CN$18</f>
        <v>0</v>
      </c>
      <c r="Q146" s="94" t="s">
        <v>190</v>
      </c>
      <c r="R146" s="116" t="s">
        <v>190</v>
      </c>
      <c r="S146" s="94">
        <f t="shared" ref="S146:T148" si="114">C146+K146</f>
        <v>14000</v>
      </c>
      <c r="T146" s="94">
        <f t="shared" si="114"/>
        <v>14000</v>
      </c>
      <c r="U146" s="99">
        <f>S146-T146</f>
        <v>0</v>
      </c>
      <c r="V146" s="95">
        <f>F146+N146</f>
        <v>0</v>
      </c>
      <c r="W146" s="95" t="s">
        <v>190</v>
      </c>
      <c r="X146" s="94">
        <f>H146+P146</f>
        <v>0</v>
      </c>
      <c r="Y146" s="94" t="s">
        <v>190</v>
      </c>
      <c r="Z146" s="116" t="s">
        <v>190</v>
      </c>
      <c r="AA146"/>
      <c r="AB146"/>
      <c r="AC146"/>
      <c r="AD146"/>
      <c r="AE146"/>
      <c r="AF146"/>
    </row>
    <row r="147" spans="1:32" ht="14.45" customHeight="1" x14ac:dyDescent="0.15">
      <c r="A147" s="241"/>
      <c r="B147" s="140">
        <v>2019</v>
      </c>
      <c r="C147" s="94">
        <f>'2019 CER'!$P$3</f>
        <v>0</v>
      </c>
      <c r="D147" s="94">
        <f>'2019 CER'!$B$17</f>
        <v>0</v>
      </c>
      <c r="E147" s="99">
        <f>C147-D147</f>
        <v>0</v>
      </c>
      <c r="F147" s="95">
        <f>'2019 CER'!$P$17</f>
        <v>0</v>
      </c>
      <c r="G147" s="95" t="s">
        <v>190</v>
      </c>
      <c r="H147" s="94">
        <f>Account_CP2!$AX$18-Account_CP2!$AQ$18</f>
        <v>1301</v>
      </c>
      <c r="I147" s="94" t="s">
        <v>190</v>
      </c>
      <c r="J147" s="116" t="s">
        <v>190</v>
      </c>
      <c r="K147" s="99">
        <f>'2019 ERU'!$P$3</f>
        <v>0</v>
      </c>
      <c r="L147" s="99">
        <f>'2019 ERU'!$B$17</f>
        <v>0</v>
      </c>
      <c r="M147" s="99">
        <f t="shared" si="86"/>
        <v>0</v>
      </c>
      <c r="N147" s="95">
        <f>'2019 ERU'!$P$17</f>
        <v>0</v>
      </c>
      <c r="O147" s="95" t="s">
        <v>190</v>
      </c>
      <c r="P147" s="94">
        <f>Account_CP2!$CN$18-Account_CP2!$CG$18</f>
        <v>0</v>
      </c>
      <c r="Q147" s="94" t="s">
        <v>190</v>
      </c>
      <c r="R147" s="116" t="s">
        <v>190</v>
      </c>
      <c r="S147" s="94">
        <f t="shared" si="114"/>
        <v>0</v>
      </c>
      <c r="T147" s="94">
        <f t="shared" si="114"/>
        <v>0</v>
      </c>
      <c r="U147" s="99">
        <f>S147-T147</f>
        <v>0</v>
      </c>
      <c r="V147" s="95">
        <f>F147+N147</f>
        <v>0</v>
      </c>
      <c r="W147" s="95" t="s">
        <v>190</v>
      </c>
      <c r="X147" s="94">
        <f>H147+P147</f>
        <v>1301</v>
      </c>
      <c r="Y147" s="94" t="s">
        <v>190</v>
      </c>
      <c r="Z147" s="116" t="s">
        <v>190</v>
      </c>
      <c r="AA147"/>
      <c r="AB147"/>
      <c r="AC147"/>
      <c r="AD147"/>
      <c r="AE147"/>
      <c r="AF147"/>
    </row>
    <row r="148" spans="1:32" ht="14.45" customHeight="1" x14ac:dyDescent="0.15">
      <c r="A148" s="241"/>
      <c r="B148" s="140">
        <v>2018</v>
      </c>
      <c r="C148" s="94">
        <f>'2018 CER'!$P$3</f>
        <v>0</v>
      </c>
      <c r="D148" s="94">
        <f>'2018 CER'!$B$17</f>
        <v>0</v>
      </c>
      <c r="E148" s="99">
        <f t="shared" ref="E148:E153" si="115">C148-D148</f>
        <v>0</v>
      </c>
      <c r="F148" s="95">
        <f>'2018 CER'!$P$17</f>
        <v>0</v>
      </c>
      <c r="G148" s="95" t="s">
        <v>190</v>
      </c>
      <c r="H148" s="94">
        <f>Account_CP2!$AQ$18-Account_CP2!$AJ$18</f>
        <v>99</v>
      </c>
      <c r="I148" s="94" t="s">
        <v>190</v>
      </c>
      <c r="J148" s="116" t="s">
        <v>190</v>
      </c>
      <c r="K148" s="99">
        <f>'2018 ERU'!$P$3</f>
        <v>0</v>
      </c>
      <c r="L148" s="99">
        <f>'2018 ERU'!$B$17</f>
        <v>0</v>
      </c>
      <c r="M148" s="99">
        <f>K148-L148</f>
        <v>0</v>
      </c>
      <c r="N148" s="95">
        <f>'2018 ERU'!$P$17</f>
        <v>0</v>
      </c>
      <c r="O148" s="95" t="s">
        <v>190</v>
      </c>
      <c r="P148" s="94">
        <f>Account_CP2!$CG$18-Account_CP2!$BZ$18</f>
        <v>3000</v>
      </c>
      <c r="Q148" s="94" t="s">
        <v>190</v>
      </c>
      <c r="R148" s="116" t="s">
        <v>190</v>
      </c>
      <c r="S148" s="94">
        <f t="shared" si="114"/>
        <v>0</v>
      </c>
      <c r="T148" s="94">
        <f t="shared" si="114"/>
        <v>0</v>
      </c>
      <c r="U148" s="99">
        <f t="shared" ref="U148:U153" si="116">S148-T148</f>
        <v>0</v>
      </c>
      <c r="V148" s="95">
        <f t="shared" ref="V148:V153" si="117">F148+N148</f>
        <v>0</v>
      </c>
      <c r="W148" s="95" t="s">
        <v>190</v>
      </c>
      <c r="X148" s="94">
        <f t="shared" ref="X148:X153" si="118">H148+P148</f>
        <v>3099</v>
      </c>
      <c r="Y148" s="94" t="s">
        <v>190</v>
      </c>
      <c r="Z148" s="116" t="s">
        <v>190</v>
      </c>
      <c r="AA148"/>
      <c r="AB148"/>
      <c r="AC148"/>
      <c r="AD148"/>
      <c r="AE148"/>
      <c r="AF148"/>
    </row>
    <row r="149" spans="1:32" ht="14.45" customHeight="1" x14ac:dyDescent="0.15">
      <c r="A149" s="241"/>
      <c r="B149" s="105">
        <v>2017</v>
      </c>
      <c r="C149" s="94">
        <f>'2017 CER'!$P$3</f>
        <v>5346323</v>
      </c>
      <c r="D149" s="94">
        <f>'2017 CER'!$B$17</f>
        <v>5346323</v>
      </c>
      <c r="E149" s="99">
        <f t="shared" si="115"/>
        <v>0</v>
      </c>
      <c r="F149" s="95">
        <f>'2017 CER'!$P$17</f>
        <v>5336676</v>
      </c>
      <c r="G149" s="95" t="s">
        <v>190</v>
      </c>
      <c r="H149" s="94">
        <f>Account_CP2!$AJ$18-Account_CP2!$AC$18</f>
        <v>0</v>
      </c>
      <c r="I149" s="94" t="s">
        <v>190</v>
      </c>
      <c r="J149" s="116" t="s">
        <v>190</v>
      </c>
      <c r="K149" s="99">
        <f>'2017 ERU'!$P$3</f>
        <v>3876894</v>
      </c>
      <c r="L149" s="99">
        <f>'2017 ERU'!$B$17</f>
        <v>3876894</v>
      </c>
      <c r="M149" s="99">
        <f t="shared" si="86"/>
        <v>0</v>
      </c>
      <c r="N149" s="95">
        <f>'2017 ERU'!$P$17</f>
        <v>3876894</v>
      </c>
      <c r="O149" s="95" t="s">
        <v>190</v>
      </c>
      <c r="P149" s="94">
        <f>Account_CP2!$BZ$18-Account_CP2!$BS$18</f>
        <v>0</v>
      </c>
      <c r="Q149" s="94" t="s">
        <v>190</v>
      </c>
      <c r="R149" s="116" t="s">
        <v>190</v>
      </c>
      <c r="S149" s="94">
        <f t="shared" ref="S149:T153" si="119">C149+K149</f>
        <v>9223217</v>
      </c>
      <c r="T149" s="94">
        <f t="shared" si="119"/>
        <v>9223217</v>
      </c>
      <c r="U149" s="99">
        <f t="shared" si="116"/>
        <v>0</v>
      </c>
      <c r="V149" s="95">
        <f t="shared" si="117"/>
        <v>9213570</v>
      </c>
      <c r="W149" s="95" t="s">
        <v>190</v>
      </c>
      <c r="X149" s="94">
        <f t="shared" si="118"/>
        <v>0</v>
      </c>
      <c r="Y149" s="94" t="s">
        <v>190</v>
      </c>
      <c r="Z149" s="116" t="s">
        <v>190</v>
      </c>
      <c r="AA149"/>
      <c r="AB149"/>
      <c r="AC149"/>
      <c r="AD149"/>
      <c r="AE149"/>
      <c r="AF149"/>
    </row>
    <row r="150" spans="1:32" ht="14.45" customHeight="1" x14ac:dyDescent="0.15">
      <c r="A150" s="241"/>
      <c r="B150" s="106">
        <v>2016</v>
      </c>
      <c r="C150" s="94">
        <f>'2016 CER'!P3</f>
        <v>0</v>
      </c>
      <c r="D150" s="94">
        <f>'2016 CER'!B17</f>
        <v>0</v>
      </c>
      <c r="E150" s="99">
        <f t="shared" si="115"/>
        <v>0</v>
      </c>
      <c r="F150" s="95">
        <f>'2016 CER'!P17</f>
        <v>0</v>
      </c>
      <c r="G150" s="95" t="s">
        <v>190</v>
      </c>
      <c r="H150" s="94">
        <f>Account_CP2!$AC$18-Account_CP2!$V$18</f>
        <v>0</v>
      </c>
      <c r="I150" s="94" t="s">
        <v>190</v>
      </c>
      <c r="J150" s="116" t="s">
        <v>190</v>
      </c>
      <c r="K150" s="99">
        <f>'2016 ERU'!P3</f>
        <v>0</v>
      </c>
      <c r="L150" s="99">
        <f>'2016 ERU'!B17</f>
        <v>0</v>
      </c>
      <c r="M150" s="99">
        <f t="shared" si="86"/>
        <v>0</v>
      </c>
      <c r="N150" s="95">
        <f>'2016 ERU'!P17</f>
        <v>0</v>
      </c>
      <c r="O150" s="95" t="s">
        <v>190</v>
      </c>
      <c r="P150" s="94">
        <f>Account_CP2!$BS$18</f>
        <v>0</v>
      </c>
      <c r="Q150" s="94" t="s">
        <v>190</v>
      </c>
      <c r="R150" s="116" t="s">
        <v>190</v>
      </c>
      <c r="S150" s="94">
        <f t="shared" si="119"/>
        <v>0</v>
      </c>
      <c r="T150" s="94">
        <f t="shared" si="119"/>
        <v>0</v>
      </c>
      <c r="U150" s="99">
        <f t="shared" si="116"/>
        <v>0</v>
      </c>
      <c r="V150" s="95">
        <f t="shared" si="117"/>
        <v>0</v>
      </c>
      <c r="W150" s="95" t="s">
        <v>190</v>
      </c>
      <c r="X150" s="94">
        <f t="shared" si="118"/>
        <v>0</v>
      </c>
      <c r="Y150" s="94" t="s">
        <v>190</v>
      </c>
      <c r="Z150" s="116" t="s">
        <v>190</v>
      </c>
      <c r="AA150"/>
      <c r="AB150"/>
      <c r="AC150"/>
      <c r="AD150"/>
      <c r="AE150"/>
      <c r="AF150"/>
    </row>
    <row r="151" spans="1:32" ht="14.45" customHeight="1" x14ac:dyDescent="0.15">
      <c r="A151" s="241"/>
      <c r="B151" s="106">
        <v>2015</v>
      </c>
      <c r="C151" s="99">
        <f>'2015 CER'!P3</f>
        <v>0</v>
      </c>
      <c r="D151" s="99">
        <f>'2015 CER'!B17</f>
        <v>0</v>
      </c>
      <c r="E151" s="99">
        <f t="shared" si="115"/>
        <v>0</v>
      </c>
      <c r="F151" s="95">
        <f>'2015 CER'!P17</f>
        <v>0</v>
      </c>
      <c r="G151" s="100" t="s">
        <v>190</v>
      </c>
      <c r="H151" s="94">
        <f>Account_CP2!$V$18-Account_CP2!$O$18</f>
        <v>0</v>
      </c>
      <c r="I151" s="99" t="s">
        <v>190</v>
      </c>
      <c r="J151" s="115" t="s">
        <v>190</v>
      </c>
      <c r="K151" s="99">
        <v>0</v>
      </c>
      <c r="L151" s="99">
        <v>0</v>
      </c>
      <c r="M151" s="99">
        <f t="shared" si="86"/>
        <v>0</v>
      </c>
      <c r="N151" s="95">
        <v>0</v>
      </c>
      <c r="O151" s="100" t="s">
        <v>190</v>
      </c>
      <c r="P151" s="99">
        <v>0</v>
      </c>
      <c r="Q151" s="99" t="s">
        <v>190</v>
      </c>
      <c r="R151" s="115" t="s">
        <v>190</v>
      </c>
      <c r="S151" s="99">
        <f t="shared" si="119"/>
        <v>0</v>
      </c>
      <c r="T151" s="99">
        <f t="shared" si="119"/>
        <v>0</v>
      </c>
      <c r="U151" s="99">
        <f t="shared" si="116"/>
        <v>0</v>
      </c>
      <c r="V151" s="95">
        <f t="shared" si="117"/>
        <v>0</v>
      </c>
      <c r="W151" s="100" t="s">
        <v>190</v>
      </c>
      <c r="X151" s="94">
        <f t="shared" si="118"/>
        <v>0</v>
      </c>
      <c r="Y151" s="99" t="s">
        <v>190</v>
      </c>
      <c r="Z151" s="115" t="s">
        <v>190</v>
      </c>
      <c r="AA151"/>
      <c r="AB151"/>
      <c r="AC151"/>
      <c r="AD151"/>
      <c r="AE151"/>
      <c r="AF151"/>
    </row>
    <row r="152" spans="1:32" ht="14.45" customHeight="1" x14ac:dyDescent="0.15">
      <c r="A152" s="241"/>
      <c r="B152" s="106">
        <v>2014</v>
      </c>
      <c r="C152" s="99">
        <f>'2014 CER'!P3</f>
        <v>0</v>
      </c>
      <c r="D152" s="99">
        <f>'2014 CER'!B17</f>
        <v>0</v>
      </c>
      <c r="E152" s="99">
        <f t="shared" si="115"/>
        <v>0</v>
      </c>
      <c r="F152" s="95">
        <f>'2014 CER'!P17</f>
        <v>0</v>
      </c>
      <c r="G152" s="100" t="s">
        <v>190</v>
      </c>
      <c r="H152" s="94">
        <f>Account_CP2!$O$18-Account_CP2!$H$18</f>
        <v>0</v>
      </c>
      <c r="I152" s="99" t="s">
        <v>190</v>
      </c>
      <c r="J152" s="115" t="s">
        <v>190</v>
      </c>
      <c r="K152" s="99">
        <v>0</v>
      </c>
      <c r="L152" s="99">
        <v>0</v>
      </c>
      <c r="M152" s="99">
        <f t="shared" si="86"/>
        <v>0</v>
      </c>
      <c r="N152" s="95">
        <v>0</v>
      </c>
      <c r="O152" s="100" t="s">
        <v>190</v>
      </c>
      <c r="P152" s="99">
        <v>0</v>
      </c>
      <c r="Q152" s="99" t="s">
        <v>190</v>
      </c>
      <c r="R152" s="115" t="s">
        <v>190</v>
      </c>
      <c r="S152" s="99">
        <f t="shared" si="119"/>
        <v>0</v>
      </c>
      <c r="T152" s="99">
        <f t="shared" si="119"/>
        <v>0</v>
      </c>
      <c r="U152" s="99">
        <f t="shared" si="116"/>
        <v>0</v>
      </c>
      <c r="V152" s="95">
        <f t="shared" si="117"/>
        <v>0</v>
      </c>
      <c r="W152" s="100" t="s">
        <v>190</v>
      </c>
      <c r="X152" s="94">
        <f t="shared" si="118"/>
        <v>0</v>
      </c>
      <c r="Y152" s="99" t="s">
        <v>190</v>
      </c>
      <c r="Z152" s="115" t="s">
        <v>190</v>
      </c>
      <c r="AA152"/>
      <c r="AB152"/>
      <c r="AC152"/>
      <c r="AD152"/>
      <c r="AE152"/>
      <c r="AF152"/>
    </row>
    <row r="153" spans="1:32" ht="14.45" customHeight="1" x14ac:dyDescent="0.15">
      <c r="A153" s="241"/>
      <c r="B153" s="106">
        <v>2013</v>
      </c>
      <c r="C153" s="99">
        <f>'2013 CER'!P3</f>
        <v>0</v>
      </c>
      <c r="D153" s="99">
        <f>'2013 CER'!B17</f>
        <v>0</v>
      </c>
      <c r="E153" s="99">
        <f t="shared" si="115"/>
        <v>0</v>
      </c>
      <c r="F153" s="95">
        <f>'2013 CER'!P17</f>
        <v>0</v>
      </c>
      <c r="G153" s="100" t="s">
        <v>190</v>
      </c>
      <c r="H153" s="94">
        <f>Account_CP2!$H$18</f>
        <v>0</v>
      </c>
      <c r="I153" s="99" t="s">
        <v>190</v>
      </c>
      <c r="J153" s="115" t="s">
        <v>190</v>
      </c>
      <c r="K153" s="99">
        <v>0</v>
      </c>
      <c r="L153" s="99">
        <v>0</v>
      </c>
      <c r="M153" s="99">
        <f t="shared" si="86"/>
        <v>0</v>
      </c>
      <c r="N153" s="95">
        <v>0</v>
      </c>
      <c r="O153" s="100" t="s">
        <v>190</v>
      </c>
      <c r="P153" s="99">
        <v>0</v>
      </c>
      <c r="Q153" s="99" t="s">
        <v>190</v>
      </c>
      <c r="R153" s="115" t="s">
        <v>190</v>
      </c>
      <c r="S153" s="99">
        <f t="shared" si="119"/>
        <v>0</v>
      </c>
      <c r="T153" s="99">
        <f t="shared" si="119"/>
        <v>0</v>
      </c>
      <c r="U153" s="99">
        <f t="shared" si="116"/>
        <v>0</v>
      </c>
      <c r="V153" s="95">
        <f t="shared" si="117"/>
        <v>0</v>
      </c>
      <c r="W153" s="100" t="s">
        <v>190</v>
      </c>
      <c r="X153" s="94">
        <f t="shared" si="118"/>
        <v>0</v>
      </c>
      <c r="Y153" s="99" t="s">
        <v>190</v>
      </c>
      <c r="Z153" s="115" t="s">
        <v>190</v>
      </c>
      <c r="AA153"/>
      <c r="AB153"/>
      <c r="AC153"/>
      <c r="AD153"/>
      <c r="AE153"/>
      <c r="AF153"/>
    </row>
    <row r="154" spans="1:32" ht="14.45" customHeight="1" x14ac:dyDescent="0.15">
      <c r="A154" s="242"/>
      <c r="B154" s="107" t="s">
        <v>164</v>
      </c>
      <c r="C154" s="92">
        <f>SUM(C145:C153)</f>
        <v>5360323</v>
      </c>
      <c r="D154" s="92">
        <f>SUM(D145:D153)</f>
        <v>5360323</v>
      </c>
      <c r="E154" s="92">
        <f>SUM(E145:E153)</f>
        <v>0</v>
      </c>
      <c r="F154" s="91">
        <f>SUM(F145:F153)</f>
        <v>5336676</v>
      </c>
      <c r="G154" s="91" t="s">
        <v>190</v>
      </c>
      <c r="H154" s="92">
        <f>SUM(H145:H153)</f>
        <v>1400</v>
      </c>
      <c r="I154" s="92" t="s">
        <v>190</v>
      </c>
      <c r="J154" s="117" t="s">
        <v>190</v>
      </c>
      <c r="K154" s="92">
        <f>SUM(K145:K153)</f>
        <v>3876894</v>
      </c>
      <c r="L154" s="92">
        <f>SUM(L145:L153)</f>
        <v>3876894</v>
      </c>
      <c r="M154" s="92">
        <f t="shared" si="86"/>
        <v>0</v>
      </c>
      <c r="N154" s="91">
        <f>SUM(N145:N153)</f>
        <v>3876894</v>
      </c>
      <c r="O154" s="91" t="s">
        <v>190</v>
      </c>
      <c r="P154" s="92">
        <f>SUM(P145:P153)</f>
        <v>3000</v>
      </c>
      <c r="Q154" s="92" t="s">
        <v>190</v>
      </c>
      <c r="R154" s="117" t="s">
        <v>190</v>
      </c>
      <c r="S154" s="92">
        <f>SUM(S145:S153)</f>
        <v>9237217</v>
      </c>
      <c r="T154" s="92">
        <f>SUM(T145:T153)</f>
        <v>9237217</v>
      </c>
      <c r="U154" s="92">
        <f>SUM(U145:U153)</f>
        <v>0</v>
      </c>
      <c r="V154" s="91">
        <f>SUM(V145:V153)</f>
        <v>9213570</v>
      </c>
      <c r="W154" s="91" t="s">
        <v>190</v>
      </c>
      <c r="X154" s="92">
        <f>SUM(X145:X153)</f>
        <v>4400</v>
      </c>
      <c r="Y154" s="92" t="s">
        <v>190</v>
      </c>
      <c r="Z154" s="117" t="s">
        <v>190</v>
      </c>
      <c r="AA154"/>
      <c r="AB154"/>
      <c r="AC154"/>
      <c r="AD154"/>
      <c r="AE154"/>
      <c r="AF154"/>
    </row>
    <row r="155" spans="1:32" ht="14.45" customHeight="1" x14ac:dyDescent="0.15">
      <c r="A155" s="240" t="s">
        <v>172</v>
      </c>
      <c r="B155" s="105">
        <v>2021</v>
      </c>
      <c r="C155" s="94">
        <f>'2021 CER'!$Q$3</f>
        <v>1425716</v>
      </c>
      <c r="D155" s="94">
        <f>'2021 CER'!$B$18</f>
        <v>0</v>
      </c>
      <c r="E155" s="99">
        <f>C155-D155</f>
        <v>1425716</v>
      </c>
      <c r="F155" s="161">
        <f>'2021 CER'!$Q$18</f>
        <v>0</v>
      </c>
      <c r="G155" s="95" t="s">
        <v>190</v>
      </c>
      <c r="H155" s="94">
        <f>Account_CP2!$BL$19-Account_CP2!$BE$19</f>
        <v>3000</v>
      </c>
      <c r="I155" s="94" t="s">
        <v>190</v>
      </c>
      <c r="J155" s="116" t="s">
        <v>190</v>
      </c>
      <c r="K155" s="94">
        <f>'2021 ERU'!$Q$3</f>
        <v>0</v>
      </c>
      <c r="L155" s="94">
        <f>'2021 ERU'!$B$18</f>
        <v>0</v>
      </c>
      <c r="M155" s="94">
        <f>K155-L155</f>
        <v>0</v>
      </c>
      <c r="N155" s="161">
        <f>'2021 ERU'!$Q$18</f>
        <v>0</v>
      </c>
      <c r="O155" s="95" t="s">
        <v>190</v>
      </c>
      <c r="P155" s="94">
        <f>Account_CP2!$DB$19-Account_CP2!$CU$19</f>
        <v>0</v>
      </c>
      <c r="Q155" s="94" t="s">
        <v>190</v>
      </c>
      <c r="R155" s="116" t="s">
        <v>190</v>
      </c>
      <c r="S155" s="94">
        <f t="shared" ref="S155" si="120">C155+K155</f>
        <v>1425716</v>
      </c>
      <c r="T155" s="94">
        <f t="shared" ref="T155" si="121">D155+L155</f>
        <v>0</v>
      </c>
      <c r="U155" s="99">
        <f>S155-T155</f>
        <v>1425716</v>
      </c>
      <c r="V155" s="161">
        <f>F155+N155</f>
        <v>0</v>
      </c>
      <c r="W155" s="95" t="s">
        <v>190</v>
      </c>
      <c r="X155" s="94">
        <f>H155+P155</f>
        <v>3000</v>
      </c>
      <c r="Y155" s="94" t="s">
        <v>190</v>
      </c>
      <c r="Z155" s="116" t="s">
        <v>190</v>
      </c>
      <c r="AA155"/>
      <c r="AB155"/>
      <c r="AC155"/>
      <c r="AD155"/>
      <c r="AE155"/>
      <c r="AF155"/>
    </row>
    <row r="156" spans="1:32" ht="14.45" customHeight="1" x14ac:dyDescent="0.15">
      <c r="A156" s="241"/>
      <c r="B156" s="105">
        <v>2020</v>
      </c>
      <c r="C156" s="94">
        <f>'2020 CER'!$Q$3</f>
        <v>1117466</v>
      </c>
      <c r="D156" s="94">
        <f>'2020 CER'!$B$18</f>
        <v>0</v>
      </c>
      <c r="E156" s="99">
        <f>C156-D156</f>
        <v>1117466</v>
      </c>
      <c r="F156" s="178">
        <f>'2020 CER'!$Q$18</f>
        <v>0</v>
      </c>
      <c r="G156" s="95" t="s">
        <v>190</v>
      </c>
      <c r="H156" s="94">
        <f>Account_CP2!$BE$19-Account_CP2!$AX$19</f>
        <v>0</v>
      </c>
      <c r="I156" s="94" t="s">
        <v>190</v>
      </c>
      <c r="J156" s="116" t="s">
        <v>190</v>
      </c>
      <c r="K156" s="94">
        <f>'2020 ERU'!$Q$3</f>
        <v>0</v>
      </c>
      <c r="L156" s="94">
        <f>'2020 ERU'!$B$18</f>
        <v>0</v>
      </c>
      <c r="M156" s="94">
        <f>K156-L156</f>
        <v>0</v>
      </c>
      <c r="N156" s="178">
        <f>'2020 ERU'!$Q$18</f>
        <v>0</v>
      </c>
      <c r="O156" s="95" t="s">
        <v>190</v>
      </c>
      <c r="P156" s="94">
        <f>Account_CP2!$CU$19-Account_CP2!$CN$19</f>
        <v>0</v>
      </c>
      <c r="Q156" s="94" t="s">
        <v>190</v>
      </c>
      <c r="R156" s="116" t="s">
        <v>190</v>
      </c>
      <c r="S156" s="94">
        <f t="shared" ref="S156:T158" si="122">C156+K156</f>
        <v>1117466</v>
      </c>
      <c r="T156" s="94">
        <f t="shared" si="122"/>
        <v>0</v>
      </c>
      <c r="U156" s="99">
        <f>S156-T156</f>
        <v>1117466</v>
      </c>
      <c r="V156" s="178">
        <f>F156+N156</f>
        <v>0</v>
      </c>
      <c r="W156" s="95" t="s">
        <v>190</v>
      </c>
      <c r="X156" s="94">
        <f>H156+P156</f>
        <v>0</v>
      </c>
      <c r="Y156" s="94" t="s">
        <v>190</v>
      </c>
      <c r="Z156" s="116" t="s">
        <v>190</v>
      </c>
      <c r="AA156"/>
      <c r="AB156"/>
      <c r="AC156"/>
      <c r="AD156"/>
      <c r="AE156"/>
      <c r="AF156"/>
    </row>
    <row r="157" spans="1:32" ht="14.45" customHeight="1" x14ac:dyDescent="0.15">
      <c r="A157" s="241"/>
      <c r="B157" s="105">
        <v>2019</v>
      </c>
      <c r="C157" s="94">
        <f>'2019 CER'!$Q$3</f>
        <v>400576</v>
      </c>
      <c r="D157" s="94">
        <f>'2019 CER'!$B$18</f>
        <v>0</v>
      </c>
      <c r="E157" s="99">
        <f>C157-D157</f>
        <v>400576</v>
      </c>
      <c r="F157" s="95">
        <f>'2019 CER'!$Q$18</f>
        <v>0</v>
      </c>
      <c r="G157" s="95" t="s">
        <v>190</v>
      </c>
      <c r="H157" s="94">
        <f>Account_CP2!$AX$19-Account_CP2!$AQ$19</f>
        <v>0</v>
      </c>
      <c r="I157" s="94" t="s">
        <v>190</v>
      </c>
      <c r="J157" s="116" t="s">
        <v>190</v>
      </c>
      <c r="K157" s="94">
        <f>'2019 ERU'!$Q$3</f>
        <v>0</v>
      </c>
      <c r="L157" s="94">
        <f>'2019 ERU'!$B$18</f>
        <v>0</v>
      </c>
      <c r="M157" s="94">
        <f>K157-L157</f>
        <v>0</v>
      </c>
      <c r="N157" s="95">
        <f>'2019 ERU'!$Q$18</f>
        <v>0</v>
      </c>
      <c r="O157" s="95" t="s">
        <v>190</v>
      </c>
      <c r="P157" s="94">
        <f>Account_CP2!$CN$19-Account_CP2!$CG$19</f>
        <v>0</v>
      </c>
      <c r="Q157" s="94" t="s">
        <v>190</v>
      </c>
      <c r="R157" s="116" t="s">
        <v>190</v>
      </c>
      <c r="S157" s="94">
        <f t="shared" si="122"/>
        <v>400576</v>
      </c>
      <c r="T157" s="94">
        <f t="shared" si="122"/>
        <v>0</v>
      </c>
      <c r="U157" s="99">
        <f>S157-T157</f>
        <v>400576</v>
      </c>
      <c r="V157" s="162">
        <f>F157+N157</f>
        <v>0</v>
      </c>
      <c r="W157" s="95" t="s">
        <v>190</v>
      </c>
      <c r="X157" s="94">
        <f>H157+P157</f>
        <v>0</v>
      </c>
      <c r="Y157" s="94" t="s">
        <v>190</v>
      </c>
      <c r="Z157" s="116" t="s">
        <v>190</v>
      </c>
      <c r="AA157"/>
      <c r="AB157"/>
      <c r="AC157"/>
      <c r="AD157"/>
      <c r="AE157"/>
      <c r="AF157"/>
    </row>
    <row r="158" spans="1:32" ht="14.45" customHeight="1" x14ac:dyDescent="0.15">
      <c r="A158" s="241"/>
      <c r="B158" s="105">
        <v>2018</v>
      </c>
      <c r="C158" s="94">
        <f>'2018 CER'!$Q$3</f>
        <v>0</v>
      </c>
      <c r="D158" s="94">
        <f>'2018 CER'!$B$18</f>
        <v>0</v>
      </c>
      <c r="E158" s="99">
        <f t="shared" ref="E158:E163" si="123">C158-D158</f>
        <v>0</v>
      </c>
      <c r="F158" s="95">
        <f>'2018 CER'!$Q$18</f>
        <v>0</v>
      </c>
      <c r="G158" s="95" t="s">
        <v>190</v>
      </c>
      <c r="H158" s="94">
        <f>Account_CP2!$AQ$19-Account_CP2!$AJ$19</f>
        <v>0</v>
      </c>
      <c r="I158" s="94" t="s">
        <v>190</v>
      </c>
      <c r="J158" s="116" t="s">
        <v>190</v>
      </c>
      <c r="K158" s="94">
        <f>'2018 ERU'!$Q$3</f>
        <v>0</v>
      </c>
      <c r="L158" s="94">
        <f>'2018 ERU'!$B$18</f>
        <v>0</v>
      </c>
      <c r="M158" s="94">
        <f t="shared" si="86"/>
        <v>0</v>
      </c>
      <c r="N158" s="95">
        <f>'2018 ERU'!$Q$18</f>
        <v>0</v>
      </c>
      <c r="O158" s="95" t="s">
        <v>190</v>
      </c>
      <c r="P158" s="94">
        <f>Account_CP2!$CG$19-Account_CP2!$BZ$19</f>
        <v>0</v>
      </c>
      <c r="Q158" s="94" t="s">
        <v>190</v>
      </c>
      <c r="R158" s="116" t="s">
        <v>190</v>
      </c>
      <c r="S158" s="94">
        <f t="shared" si="122"/>
        <v>0</v>
      </c>
      <c r="T158" s="94">
        <f t="shared" si="122"/>
        <v>0</v>
      </c>
      <c r="U158" s="99">
        <f t="shared" ref="U158:U163" si="124">S158-T158</f>
        <v>0</v>
      </c>
      <c r="V158" s="95">
        <f t="shared" ref="V158:V163" si="125">F158+N158</f>
        <v>0</v>
      </c>
      <c r="W158" s="95" t="s">
        <v>190</v>
      </c>
      <c r="X158" s="94">
        <f t="shared" ref="X158:X163" si="126">H158+P158</f>
        <v>0</v>
      </c>
      <c r="Y158" s="94" t="s">
        <v>190</v>
      </c>
      <c r="Z158" s="116" t="s">
        <v>190</v>
      </c>
      <c r="AA158"/>
      <c r="AB158"/>
      <c r="AC158"/>
      <c r="AD158"/>
      <c r="AE158"/>
      <c r="AF158"/>
    </row>
    <row r="159" spans="1:32" ht="14.45" customHeight="1" x14ac:dyDescent="0.15">
      <c r="A159" s="241"/>
      <c r="B159" s="105">
        <v>2017</v>
      </c>
      <c r="C159" s="94">
        <f>'2017 CER'!$Q$3</f>
        <v>115965</v>
      </c>
      <c r="D159" s="94">
        <f>'2017 CER'!$B$18</f>
        <v>115965</v>
      </c>
      <c r="E159" s="99">
        <f t="shared" si="123"/>
        <v>0</v>
      </c>
      <c r="F159" s="95">
        <f>'2017 CER'!$Q$18</f>
        <v>0</v>
      </c>
      <c r="G159" s="95" t="s">
        <v>190</v>
      </c>
      <c r="H159" s="94">
        <f>Account_CP2!$AJ$19-Account_CP2!$AC$19</f>
        <v>0</v>
      </c>
      <c r="I159" s="94" t="s">
        <v>190</v>
      </c>
      <c r="J159" s="116" t="s">
        <v>190</v>
      </c>
      <c r="K159" s="94">
        <f>'2017 ERU'!$Q$3</f>
        <v>0</v>
      </c>
      <c r="L159" s="94">
        <f>'2017 ERU'!$B$18</f>
        <v>0</v>
      </c>
      <c r="M159" s="94">
        <f t="shared" si="86"/>
        <v>0</v>
      </c>
      <c r="N159" s="95">
        <f>'2017 ERU'!$Q$18</f>
        <v>0</v>
      </c>
      <c r="O159" s="95" t="s">
        <v>190</v>
      </c>
      <c r="P159" s="94">
        <f>Account_CP2!$BZ$19-Account_CP2!$BS$19</f>
        <v>0</v>
      </c>
      <c r="Q159" s="94" t="s">
        <v>190</v>
      </c>
      <c r="R159" s="116" t="s">
        <v>190</v>
      </c>
      <c r="S159" s="94">
        <f t="shared" ref="S159:T163" si="127">C159+K159</f>
        <v>115965</v>
      </c>
      <c r="T159" s="94">
        <f t="shared" si="127"/>
        <v>115965</v>
      </c>
      <c r="U159" s="99">
        <f t="shared" si="124"/>
        <v>0</v>
      </c>
      <c r="V159" s="95">
        <f t="shared" si="125"/>
        <v>0</v>
      </c>
      <c r="W159" s="95" t="s">
        <v>190</v>
      </c>
      <c r="X159" s="94">
        <f t="shared" si="126"/>
        <v>0</v>
      </c>
      <c r="Y159" s="94" t="s">
        <v>190</v>
      </c>
      <c r="Z159" s="116" t="s">
        <v>190</v>
      </c>
      <c r="AA159"/>
      <c r="AB159"/>
      <c r="AC159"/>
      <c r="AD159"/>
      <c r="AE159"/>
      <c r="AF159"/>
    </row>
    <row r="160" spans="1:32" ht="14.45" customHeight="1" x14ac:dyDescent="0.15">
      <c r="A160" s="241"/>
      <c r="B160" s="106">
        <v>2016</v>
      </c>
      <c r="C160" s="94">
        <f>'2016 CER'!Q3</f>
        <v>5255000</v>
      </c>
      <c r="D160" s="94">
        <f>'2016 CER'!B18</f>
        <v>5255000</v>
      </c>
      <c r="E160" s="99">
        <f t="shared" si="123"/>
        <v>0</v>
      </c>
      <c r="F160" s="95">
        <f>'2016 CER'!Q18</f>
        <v>5255000</v>
      </c>
      <c r="G160" s="95" t="s">
        <v>190</v>
      </c>
      <c r="H160" s="94">
        <f>Account_CP2!$AC$19-Account_CP2!$V$19</f>
        <v>0</v>
      </c>
      <c r="I160" s="94" t="s">
        <v>190</v>
      </c>
      <c r="J160" s="116" t="s">
        <v>190</v>
      </c>
      <c r="K160" s="99">
        <f>'2016 ERU'!Q3</f>
        <v>74964</v>
      </c>
      <c r="L160" s="99">
        <f>'2016 ERU'!B18</f>
        <v>74964</v>
      </c>
      <c r="M160" s="99">
        <f t="shared" si="86"/>
        <v>0</v>
      </c>
      <c r="N160" s="95">
        <f>'2016 ERU'!Q18</f>
        <v>74964</v>
      </c>
      <c r="O160" s="95" t="s">
        <v>190</v>
      </c>
      <c r="P160" s="94">
        <f>Account_CP2!$BS$19</f>
        <v>0</v>
      </c>
      <c r="Q160" s="94" t="s">
        <v>190</v>
      </c>
      <c r="R160" s="116" t="s">
        <v>190</v>
      </c>
      <c r="S160" s="94">
        <f t="shared" si="127"/>
        <v>5329964</v>
      </c>
      <c r="T160" s="94">
        <f t="shared" si="127"/>
        <v>5329964</v>
      </c>
      <c r="U160" s="99">
        <f t="shared" si="124"/>
        <v>0</v>
      </c>
      <c r="V160" s="95">
        <f t="shared" si="125"/>
        <v>5329964</v>
      </c>
      <c r="W160" s="95" t="s">
        <v>190</v>
      </c>
      <c r="X160" s="94">
        <f t="shared" si="126"/>
        <v>0</v>
      </c>
      <c r="Y160" s="94" t="s">
        <v>190</v>
      </c>
      <c r="Z160" s="116" t="s">
        <v>190</v>
      </c>
      <c r="AA160"/>
      <c r="AB160"/>
      <c r="AC160"/>
      <c r="AD160"/>
      <c r="AE160"/>
      <c r="AF160"/>
    </row>
    <row r="161" spans="1:32" ht="14.45" customHeight="1" x14ac:dyDescent="0.15">
      <c r="A161" s="241"/>
      <c r="B161" s="106">
        <v>2015</v>
      </c>
      <c r="C161" s="99">
        <f>'2015 CER'!Q3</f>
        <v>2827313</v>
      </c>
      <c r="D161" s="99">
        <f>'2015 CER'!B18</f>
        <v>0</v>
      </c>
      <c r="E161" s="99">
        <f t="shared" si="123"/>
        <v>2827313</v>
      </c>
      <c r="F161" s="95">
        <f>'2015 CER'!Q18</f>
        <v>0</v>
      </c>
      <c r="G161" s="100" t="s">
        <v>190</v>
      </c>
      <c r="H161" s="94">
        <f>Account_CP2!$V$19-Account_CP2!$O$19</f>
        <v>0</v>
      </c>
      <c r="I161" s="99" t="s">
        <v>190</v>
      </c>
      <c r="J161" s="115" t="s">
        <v>190</v>
      </c>
      <c r="K161" s="99">
        <v>0</v>
      </c>
      <c r="L161" s="99">
        <v>0</v>
      </c>
      <c r="M161" s="99">
        <f t="shared" si="86"/>
        <v>0</v>
      </c>
      <c r="N161" s="95">
        <v>0</v>
      </c>
      <c r="O161" s="100" t="s">
        <v>190</v>
      </c>
      <c r="P161" s="99">
        <v>0</v>
      </c>
      <c r="Q161" s="99" t="s">
        <v>190</v>
      </c>
      <c r="R161" s="115" t="s">
        <v>190</v>
      </c>
      <c r="S161" s="99">
        <f t="shared" si="127"/>
        <v>2827313</v>
      </c>
      <c r="T161" s="99">
        <f t="shared" si="127"/>
        <v>0</v>
      </c>
      <c r="U161" s="99">
        <f t="shared" si="124"/>
        <v>2827313</v>
      </c>
      <c r="V161" s="95">
        <f t="shared" si="125"/>
        <v>0</v>
      </c>
      <c r="W161" s="100" t="s">
        <v>190</v>
      </c>
      <c r="X161" s="94">
        <f t="shared" si="126"/>
        <v>0</v>
      </c>
      <c r="Y161" s="99" t="s">
        <v>190</v>
      </c>
      <c r="Z161" s="115" t="s">
        <v>190</v>
      </c>
      <c r="AA161"/>
      <c r="AB161"/>
      <c r="AC161"/>
      <c r="AD161"/>
      <c r="AE161"/>
      <c r="AF161"/>
    </row>
    <row r="162" spans="1:32" ht="14.45" customHeight="1" x14ac:dyDescent="0.15">
      <c r="A162" s="241"/>
      <c r="B162" s="106">
        <v>2014</v>
      </c>
      <c r="C162" s="99">
        <f>'2014 CER'!Q3</f>
        <v>0</v>
      </c>
      <c r="D162" s="99">
        <f>'2014 CER'!B18</f>
        <v>0</v>
      </c>
      <c r="E162" s="99">
        <f t="shared" si="123"/>
        <v>0</v>
      </c>
      <c r="F162" s="95">
        <f>'2014 CER'!Q18</f>
        <v>0</v>
      </c>
      <c r="G162" s="100" t="s">
        <v>190</v>
      </c>
      <c r="H162" s="94">
        <f>Account_CP2!$O$19-Account_CP2!$H$19</f>
        <v>0</v>
      </c>
      <c r="I162" s="99" t="s">
        <v>190</v>
      </c>
      <c r="J162" s="115" t="s">
        <v>190</v>
      </c>
      <c r="K162" s="99">
        <v>0</v>
      </c>
      <c r="L162" s="99">
        <v>0</v>
      </c>
      <c r="M162" s="99">
        <f t="shared" si="86"/>
        <v>0</v>
      </c>
      <c r="N162" s="95">
        <v>0</v>
      </c>
      <c r="O162" s="100" t="s">
        <v>190</v>
      </c>
      <c r="P162" s="99">
        <v>0</v>
      </c>
      <c r="Q162" s="99" t="s">
        <v>190</v>
      </c>
      <c r="R162" s="115" t="s">
        <v>190</v>
      </c>
      <c r="S162" s="99">
        <f t="shared" si="127"/>
        <v>0</v>
      </c>
      <c r="T162" s="99">
        <f t="shared" si="127"/>
        <v>0</v>
      </c>
      <c r="U162" s="99">
        <f t="shared" si="124"/>
        <v>0</v>
      </c>
      <c r="V162" s="95">
        <f t="shared" si="125"/>
        <v>0</v>
      </c>
      <c r="W162" s="100" t="s">
        <v>190</v>
      </c>
      <c r="X162" s="94">
        <f t="shared" si="126"/>
        <v>0</v>
      </c>
      <c r="Y162" s="99" t="s">
        <v>190</v>
      </c>
      <c r="Z162" s="115" t="s">
        <v>190</v>
      </c>
      <c r="AA162"/>
      <c r="AB162"/>
      <c r="AC162"/>
      <c r="AD162"/>
      <c r="AE162"/>
      <c r="AF162"/>
    </row>
    <row r="163" spans="1:32" ht="14.45" customHeight="1" x14ac:dyDescent="0.15">
      <c r="A163" s="241"/>
      <c r="B163" s="106">
        <v>2013</v>
      </c>
      <c r="C163" s="99">
        <f>'2013 CER'!Q3</f>
        <v>0</v>
      </c>
      <c r="D163" s="99">
        <f>'2013 CER'!B18</f>
        <v>0</v>
      </c>
      <c r="E163" s="99">
        <f t="shared" si="123"/>
        <v>0</v>
      </c>
      <c r="F163" s="95">
        <f>'2013 CER'!Q18</f>
        <v>0</v>
      </c>
      <c r="G163" s="100" t="s">
        <v>190</v>
      </c>
      <c r="H163" s="94">
        <f>Account_CP2!$H$19</f>
        <v>0</v>
      </c>
      <c r="I163" s="99" t="s">
        <v>190</v>
      </c>
      <c r="J163" s="115" t="s">
        <v>190</v>
      </c>
      <c r="K163" s="99">
        <v>0</v>
      </c>
      <c r="L163" s="99">
        <v>0</v>
      </c>
      <c r="M163" s="99">
        <f t="shared" si="86"/>
        <v>0</v>
      </c>
      <c r="N163" s="95">
        <v>0</v>
      </c>
      <c r="O163" s="100" t="s">
        <v>190</v>
      </c>
      <c r="P163" s="99">
        <v>0</v>
      </c>
      <c r="Q163" s="99" t="s">
        <v>190</v>
      </c>
      <c r="R163" s="115" t="s">
        <v>190</v>
      </c>
      <c r="S163" s="99">
        <f t="shared" si="127"/>
        <v>0</v>
      </c>
      <c r="T163" s="99">
        <f t="shared" si="127"/>
        <v>0</v>
      </c>
      <c r="U163" s="99">
        <f t="shared" si="124"/>
        <v>0</v>
      </c>
      <c r="V163" s="95">
        <f t="shared" si="125"/>
        <v>0</v>
      </c>
      <c r="W163" s="100" t="s">
        <v>190</v>
      </c>
      <c r="X163" s="94">
        <f t="shared" si="126"/>
        <v>0</v>
      </c>
      <c r="Y163" s="99" t="s">
        <v>190</v>
      </c>
      <c r="Z163" s="115" t="s">
        <v>190</v>
      </c>
      <c r="AA163"/>
      <c r="AB163"/>
      <c r="AC163"/>
      <c r="AD163"/>
      <c r="AE163"/>
      <c r="AF163"/>
    </row>
    <row r="164" spans="1:32" ht="14.45" customHeight="1" x14ac:dyDescent="0.15">
      <c r="A164" s="242"/>
      <c r="B164" s="107" t="s">
        <v>164</v>
      </c>
      <c r="C164" s="92">
        <f>SUM(C155:C163)</f>
        <v>11142036</v>
      </c>
      <c r="D164" s="92">
        <f>SUM(D155:D163)</f>
        <v>5370965</v>
      </c>
      <c r="E164" s="92">
        <f>SUM(E155:E163)</f>
        <v>5771071</v>
      </c>
      <c r="F164" s="91">
        <f>SUM(F155:F163)</f>
        <v>5255000</v>
      </c>
      <c r="G164" s="91" t="s">
        <v>190</v>
      </c>
      <c r="H164" s="92">
        <f>SUM(H155:H163)</f>
        <v>3000</v>
      </c>
      <c r="I164" s="92" t="s">
        <v>190</v>
      </c>
      <c r="J164" s="117" t="s">
        <v>190</v>
      </c>
      <c r="K164" s="92">
        <f>SUM(K155:K163)</f>
        <v>74964</v>
      </c>
      <c r="L164" s="92">
        <f>SUM(L155:L163)</f>
        <v>74964</v>
      </c>
      <c r="M164" s="92">
        <f t="shared" si="86"/>
        <v>0</v>
      </c>
      <c r="N164" s="91">
        <f>SUM(N155:N163)</f>
        <v>74964</v>
      </c>
      <c r="O164" s="91" t="s">
        <v>190</v>
      </c>
      <c r="P164" s="92">
        <f>SUM(P155:P163)</f>
        <v>0</v>
      </c>
      <c r="Q164" s="92" t="s">
        <v>190</v>
      </c>
      <c r="R164" s="117" t="s">
        <v>190</v>
      </c>
      <c r="S164" s="92">
        <f>SUM(S155:S163)</f>
        <v>11217000</v>
      </c>
      <c r="T164" s="92">
        <f>SUM(T155:T163)</f>
        <v>5445929</v>
      </c>
      <c r="U164" s="92">
        <f>SUM(U155:U163)</f>
        <v>5771071</v>
      </c>
      <c r="V164" s="91">
        <f>SUM(V155:V163)</f>
        <v>5329964</v>
      </c>
      <c r="W164" s="91" t="s">
        <v>190</v>
      </c>
      <c r="X164" s="92">
        <f>SUM(X155:X163)</f>
        <v>3000</v>
      </c>
      <c r="Y164" s="92" t="s">
        <v>190</v>
      </c>
      <c r="Z164" s="117" t="s">
        <v>190</v>
      </c>
      <c r="AA164"/>
      <c r="AB164"/>
      <c r="AC164"/>
      <c r="AD164"/>
      <c r="AE164"/>
      <c r="AF164"/>
    </row>
    <row r="165" spans="1:32" ht="14.45" customHeight="1" x14ac:dyDescent="0.15">
      <c r="A165" s="240" t="s">
        <v>173</v>
      </c>
      <c r="B165" s="105">
        <v>2021</v>
      </c>
      <c r="C165" s="94">
        <f>'2021 CER'!$R$3</f>
        <v>201000</v>
      </c>
      <c r="D165" s="94">
        <f>'2021 CER'!$B$19</f>
        <v>39029</v>
      </c>
      <c r="E165" s="99">
        <f>C165-D165</f>
        <v>161971</v>
      </c>
      <c r="F165" s="95">
        <f>'2021 CER'!$R$19</f>
        <v>0</v>
      </c>
      <c r="G165" s="95" t="s">
        <v>190</v>
      </c>
      <c r="H165" s="94">
        <f>Account_CP2!$BL$20-Account_CP2!$BE$20</f>
        <v>22271</v>
      </c>
      <c r="I165" s="94" t="s">
        <v>190</v>
      </c>
      <c r="J165" s="116" t="s">
        <v>190</v>
      </c>
      <c r="K165" s="99">
        <f>'2021 ERU'!$R$3</f>
        <v>0</v>
      </c>
      <c r="L165" s="99">
        <f>'2021 ERU'!$B$19</f>
        <v>0</v>
      </c>
      <c r="M165" s="99">
        <f>K165-L165</f>
        <v>0</v>
      </c>
      <c r="N165" s="95">
        <f>'2021 ERU'!$R$19</f>
        <v>0</v>
      </c>
      <c r="O165" s="95" t="s">
        <v>190</v>
      </c>
      <c r="P165" s="94">
        <f>Account_CP2!$DB$20-Account_CP2!$CU$20</f>
        <v>27700</v>
      </c>
      <c r="Q165" s="94" t="s">
        <v>190</v>
      </c>
      <c r="R165" s="116" t="s">
        <v>190</v>
      </c>
      <c r="S165" s="94">
        <f t="shared" ref="S165" si="128">C165+K165</f>
        <v>201000</v>
      </c>
      <c r="T165" s="94">
        <f t="shared" ref="T165" si="129">D165+L165</f>
        <v>39029</v>
      </c>
      <c r="U165" s="99">
        <f>S165-T165</f>
        <v>161971</v>
      </c>
      <c r="V165" s="95">
        <f>F165+N165</f>
        <v>0</v>
      </c>
      <c r="W165" s="95" t="s">
        <v>190</v>
      </c>
      <c r="X165" s="94">
        <f>H165+P165</f>
        <v>49971</v>
      </c>
      <c r="Y165" s="94" t="s">
        <v>190</v>
      </c>
      <c r="Z165" s="116" t="s">
        <v>190</v>
      </c>
      <c r="AA165"/>
      <c r="AB165"/>
      <c r="AC165"/>
      <c r="AD165"/>
      <c r="AE165"/>
      <c r="AF165"/>
    </row>
    <row r="166" spans="1:32" ht="14.45" customHeight="1" x14ac:dyDescent="0.15">
      <c r="A166" s="241"/>
      <c r="B166" s="105">
        <v>2020</v>
      </c>
      <c r="C166" s="94">
        <f>'2020 CER'!$R$3</f>
        <v>237830</v>
      </c>
      <c r="D166" s="94">
        <f>'2020 CER'!$B$19</f>
        <v>247380</v>
      </c>
      <c r="E166" s="99">
        <f>C166-D166</f>
        <v>-9550</v>
      </c>
      <c r="F166" s="95">
        <f>'2020 CER'!$R$19</f>
        <v>0</v>
      </c>
      <c r="G166" s="95" t="s">
        <v>190</v>
      </c>
      <c r="H166" s="94">
        <f>Account_CP2!$BE$20-Account_CP2!$AX$20</f>
        <v>22282</v>
      </c>
      <c r="I166" s="94" t="s">
        <v>190</v>
      </c>
      <c r="J166" s="116" t="s">
        <v>190</v>
      </c>
      <c r="K166" s="99">
        <f>'2020 ERU'!$R$3</f>
        <v>0</v>
      </c>
      <c r="L166" s="99">
        <f>'2020 ERU'!$B$19</f>
        <v>0</v>
      </c>
      <c r="M166" s="99">
        <f>K166-L166</f>
        <v>0</v>
      </c>
      <c r="N166" s="95">
        <f>'2020 ERU'!$R$19</f>
        <v>0</v>
      </c>
      <c r="O166" s="95" t="s">
        <v>190</v>
      </c>
      <c r="P166" s="94">
        <f>Account_CP2!$CU$20-Account_CP2!$CN$20</f>
        <v>2515</v>
      </c>
      <c r="Q166" s="94" t="s">
        <v>190</v>
      </c>
      <c r="R166" s="116" t="s">
        <v>190</v>
      </c>
      <c r="S166" s="94">
        <f t="shared" ref="S166:T168" si="130">C166+K166</f>
        <v>237830</v>
      </c>
      <c r="T166" s="94">
        <f t="shared" si="130"/>
        <v>247380</v>
      </c>
      <c r="U166" s="99">
        <f>S166-T166</f>
        <v>-9550</v>
      </c>
      <c r="V166" s="95">
        <f>F166+N166</f>
        <v>0</v>
      </c>
      <c r="W166" s="95" t="s">
        <v>190</v>
      </c>
      <c r="X166" s="94">
        <f>H166+P166</f>
        <v>24797</v>
      </c>
      <c r="Y166" s="94" t="s">
        <v>190</v>
      </c>
      <c r="Z166" s="116" t="s">
        <v>190</v>
      </c>
      <c r="AA166"/>
      <c r="AB166"/>
      <c r="AC166"/>
      <c r="AD166"/>
      <c r="AE166"/>
      <c r="AF166"/>
    </row>
    <row r="167" spans="1:32" ht="14.45" customHeight="1" x14ac:dyDescent="0.15">
      <c r="A167" s="241"/>
      <c r="B167" s="105">
        <v>2019</v>
      </c>
      <c r="C167" s="94">
        <f>'2019 CER'!$R$3</f>
        <v>622614</v>
      </c>
      <c r="D167" s="94">
        <f>'2019 CER'!$B$19</f>
        <v>57409</v>
      </c>
      <c r="E167" s="99">
        <f>C167-D167</f>
        <v>565205</v>
      </c>
      <c r="F167" s="95">
        <f>'2019 CER'!$R$19</f>
        <v>0</v>
      </c>
      <c r="G167" s="95" t="s">
        <v>190</v>
      </c>
      <c r="H167" s="94">
        <f>Account_CP2!$AX$20-Account_CP2!$AQ$20</f>
        <v>375</v>
      </c>
      <c r="I167" s="94" t="s">
        <v>190</v>
      </c>
      <c r="J167" s="116" t="s">
        <v>190</v>
      </c>
      <c r="K167" s="99">
        <f>'2019 ERU'!$R$3</f>
        <v>0</v>
      </c>
      <c r="L167" s="99">
        <f>'2019 ERU'!$B$19</f>
        <v>0</v>
      </c>
      <c r="M167" s="99">
        <f t="shared" si="86"/>
        <v>0</v>
      </c>
      <c r="N167" s="95">
        <f>'2019 ERU'!$R$19</f>
        <v>0</v>
      </c>
      <c r="O167" s="95" t="s">
        <v>190</v>
      </c>
      <c r="P167" s="94">
        <f>Account_CP2!$CN$20-Account_CP2!$CG$20</f>
        <v>1</v>
      </c>
      <c r="Q167" s="94" t="s">
        <v>190</v>
      </c>
      <c r="R167" s="116" t="s">
        <v>190</v>
      </c>
      <c r="S167" s="94">
        <f t="shared" si="130"/>
        <v>622614</v>
      </c>
      <c r="T167" s="94">
        <f t="shared" si="130"/>
        <v>57409</v>
      </c>
      <c r="U167" s="99">
        <f>S167-T167</f>
        <v>565205</v>
      </c>
      <c r="V167" s="95">
        <f>F167+N167</f>
        <v>0</v>
      </c>
      <c r="W167" s="95" t="s">
        <v>190</v>
      </c>
      <c r="X167" s="94">
        <f>H167+P167</f>
        <v>376</v>
      </c>
      <c r="Y167" s="94" t="s">
        <v>190</v>
      </c>
      <c r="Z167" s="116" t="s">
        <v>190</v>
      </c>
      <c r="AA167"/>
      <c r="AB167"/>
      <c r="AC167"/>
      <c r="AD167"/>
      <c r="AE167"/>
      <c r="AF167"/>
    </row>
    <row r="168" spans="1:32" ht="14.45" customHeight="1" x14ac:dyDescent="0.15">
      <c r="A168" s="241"/>
      <c r="B168" s="105">
        <v>2018</v>
      </c>
      <c r="C168" s="94">
        <f>'2018 CER'!$R$3</f>
        <v>278361</v>
      </c>
      <c r="D168" s="94">
        <f>'2018 CER'!$B$19</f>
        <v>22172</v>
      </c>
      <c r="E168" s="99">
        <f t="shared" ref="E168:E173" si="131">C168-D168</f>
        <v>256189</v>
      </c>
      <c r="F168" s="95">
        <f>'2018 CER'!$R$19</f>
        <v>0</v>
      </c>
      <c r="G168" s="95" t="s">
        <v>190</v>
      </c>
      <c r="H168" s="94">
        <f>Account_CP2!$AQ$20-Account_CP2!$AJ$20</f>
        <v>302</v>
      </c>
      <c r="I168" s="94" t="s">
        <v>190</v>
      </c>
      <c r="J168" s="116" t="s">
        <v>190</v>
      </c>
      <c r="K168" s="99">
        <f>'2018 ERU'!$R$3</f>
        <v>0</v>
      </c>
      <c r="L168" s="99">
        <f>'2018 ERU'!$B$19</f>
        <v>0</v>
      </c>
      <c r="M168" s="99">
        <f>K168-L168</f>
        <v>0</v>
      </c>
      <c r="N168" s="95">
        <f>'2018 ERU'!$R$19</f>
        <v>0</v>
      </c>
      <c r="O168" s="95" t="s">
        <v>190</v>
      </c>
      <c r="P168" s="94">
        <f>Account_CP2!$CG$20-Account_CP2!$BZ$20</f>
        <v>0</v>
      </c>
      <c r="Q168" s="94" t="s">
        <v>190</v>
      </c>
      <c r="R168" s="116" t="s">
        <v>190</v>
      </c>
      <c r="S168" s="94">
        <f t="shared" si="130"/>
        <v>278361</v>
      </c>
      <c r="T168" s="94">
        <f t="shared" si="130"/>
        <v>22172</v>
      </c>
      <c r="U168" s="99">
        <f t="shared" ref="U168:U173" si="132">S168-T168</f>
        <v>256189</v>
      </c>
      <c r="V168" s="95">
        <f t="shared" ref="V168:V173" si="133">F168+N168</f>
        <v>0</v>
      </c>
      <c r="W168" s="95" t="s">
        <v>190</v>
      </c>
      <c r="X168" s="94">
        <f t="shared" ref="X168:X173" si="134">H168+P168</f>
        <v>302</v>
      </c>
      <c r="Y168" s="94" t="s">
        <v>190</v>
      </c>
      <c r="Z168" s="116" t="s">
        <v>190</v>
      </c>
      <c r="AA168"/>
      <c r="AB168"/>
      <c r="AC168"/>
      <c r="AD168"/>
      <c r="AE168"/>
      <c r="AF168"/>
    </row>
    <row r="169" spans="1:32" ht="14.45" customHeight="1" x14ac:dyDescent="0.15">
      <c r="A169" s="241"/>
      <c r="B169" s="105">
        <v>2017</v>
      </c>
      <c r="C169" s="94">
        <f>'2017 CER'!$R$3</f>
        <v>654293</v>
      </c>
      <c r="D169" s="94">
        <f>'2017 CER'!$B$19</f>
        <v>394456</v>
      </c>
      <c r="E169" s="99">
        <f t="shared" si="131"/>
        <v>259837</v>
      </c>
      <c r="F169" s="95">
        <f>'2017 CER'!$R$19</f>
        <v>6821</v>
      </c>
      <c r="G169" s="95" t="s">
        <v>190</v>
      </c>
      <c r="H169" s="94">
        <f>Account_CP2!$AJ$20-Account_CP2!$AC$20</f>
        <v>5367</v>
      </c>
      <c r="I169" s="94" t="s">
        <v>190</v>
      </c>
      <c r="J169" s="116" t="s">
        <v>190</v>
      </c>
      <c r="K169" s="99">
        <f>'2017 ERU'!$R$3</f>
        <v>0</v>
      </c>
      <c r="L169" s="99">
        <f>'2017 ERU'!$B$19</f>
        <v>0</v>
      </c>
      <c r="M169" s="99">
        <f t="shared" si="86"/>
        <v>0</v>
      </c>
      <c r="N169" s="95">
        <f>'2017 ERU'!$R$19</f>
        <v>0</v>
      </c>
      <c r="O169" s="95" t="s">
        <v>190</v>
      </c>
      <c r="P169" s="94">
        <f>Account_CP2!$BZ$20-Account_CP2!$BS$20</f>
        <v>7659</v>
      </c>
      <c r="Q169" s="94" t="s">
        <v>190</v>
      </c>
      <c r="R169" s="116" t="s">
        <v>190</v>
      </c>
      <c r="S169" s="94">
        <f t="shared" ref="S169:T173" si="135">C169+K169</f>
        <v>654293</v>
      </c>
      <c r="T169" s="94">
        <f t="shared" si="135"/>
        <v>394456</v>
      </c>
      <c r="U169" s="99">
        <f t="shared" si="132"/>
        <v>259837</v>
      </c>
      <c r="V169" s="95">
        <f t="shared" si="133"/>
        <v>6821</v>
      </c>
      <c r="W169" s="95" t="s">
        <v>190</v>
      </c>
      <c r="X169" s="94">
        <f t="shared" si="134"/>
        <v>13026</v>
      </c>
      <c r="Y169" s="94" t="s">
        <v>190</v>
      </c>
      <c r="Z169" s="116" t="s">
        <v>190</v>
      </c>
      <c r="AA169"/>
      <c r="AB169"/>
      <c r="AC169"/>
      <c r="AD169"/>
      <c r="AE169"/>
      <c r="AF169"/>
    </row>
    <row r="170" spans="1:32" ht="14.45" customHeight="1" x14ac:dyDescent="0.15">
      <c r="A170" s="241"/>
      <c r="B170" s="106">
        <v>2016</v>
      </c>
      <c r="C170" s="94">
        <f>'2016 CER'!R3</f>
        <v>2821963</v>
      </c>
      <c r="D170" s="94">
        <f>'2016 CER'!B19</f>
        <v>2404050</v>
      </c>
      <c r="E170" s="99">
        <f t="shared" si="131"/>
        <v>417913</v>
      </c>
      <c r="F170" s="95">
        <f>'2016 CER'!R19</f>
        <v>2106131</v>
      </c>
      <c r="G170" s="95" t="s">
        <v>190</v>
      </c>
      <c r="H170" s="94">
        <f>Account_CP2!$AC$20-Account_CP2!$V$20</f>
        <v>0</v>
      </c>
      <c r="I170" s="94" t="s">
        <v>190</v>
      </c>
      <c r="J170" s="116" t="s">
        <v>190</v>
      </c>
      <c r="K170" s="99">
        <f>'2016 ERU'!R3</f>
        <v>1108946</v>
      </c>
      <c r="L170" s="99">
        <f>'2016 ERU'!B19</f>
        <v>1108946</v>
      </c>
      <c r="M170" s="99">
        <f t="shared" si="86"/>
        <v>0</v>
      </c>
      <c r="N170" s="95">
        <f>'2016 ERU'!R19</f>
        <v>1108946</v>
      </c>
      <c r="O170" s="95" t="s">
        <v>190</v>
      </c>
      <c r="P170" s="94">
        <f>Account_CP2!$BS$20</f>
        <v>0</v>
      </c>
      <c r="Q170" s="94" t="s">
        <v>190</v>
      </c>
      <c r="R170" s="116" t="s">
        <v>190</v>
      </c>
      <c r="S170" s="94">
        <f t="shared" si="135"/>
        <v>3930909</v>
      </c>
      <c r="T170" s="94">
        <f t="shared" si="135"/>
        <v>3512996</v>
      </c>
      <c r="U170" s="99">
        <f t="shared" si="132"/>
        <v>417913</v>
      </c>
      <c r="V170" s="95">
        <f t="shared" si="133"/>
        <v>3215077</v>
      </c>
      <c r="W170" s="95" t="s">
        <v>190</v>
      </c>
      <c r="X170" s="94">
        <f t="shared" si="134"/>
        <v>0</v>
      </c>
      <c r="Y170" s="94" t="s">
        <v>190</v>
      </c>
      <c r="Z170" s="116" t="s">
        <v>190</v>
      </c>
      <c r="AA170"/>
      <c r="AB170"/>
      <c r="AC170"/>
      <c r="AD170"/>
      <c r="AE170"/>
      <c r="AF170"/>
    </row>
    <row r="171" spans="1:32" ht="14.45" customHeight="1" x14ac:dyDescent="0.15">
      <c r="A171" s="241"/>
      <c r="B171" s="106">
        <v>2015</v>
      </c>
      <c r="C171" s="99">
        <f>'2015 CER'!R3</f>
        <v>3365100</v>
      </c>
      <c r="D171" s="99">
        <f>'2015 CER'!B19</f>
        <v>2051147</v>
      </c>
      <c r="E171" s="99">
        <f t="shared" si="131"/>
        <v>1313953</v>
      </c>
      <c r="F171" s="95">
        <f>'2015 CER'!R19</f>
        <v>0</v>
      </c>
      <c r="G171" s="100" t="s">
        <v>190</v>
      </c>
      <c r="H171" s="94">
        <f>Account_CP2!$V$20-Account_CP2!$O$20</f>
        <v>0</v>
      </c>
      <c r="I171" s="99" t="s">
        <v>190</v>
      </c>
      <c r="J171" s="115" t="s">
        <v>190</v>
      </c>
      <c r="K171" s="99">
        <v>0</v>
      </c>
      <c r="L171" s="99">
        <v>0</v>
      </c>
      <c r="M171" s="99">
        <f t="shared" si="86"/>
        <v>0</v>
      </c>
      <c r="N171" s="95">
        <v>0</v>
      </c>
      <c r="O171" s="100" t="s">
        <v>190</v>
      </c>
      <c r="P171" s="99">
        <v>0</v>
      </c>
      <c r="Q171" s="99" t="s">
        <v>190</v>
      </c>
      <c r="R171" s="115" t="s">
        <v>190</v>
      </c>
      <c r="S171" s="99">
        <f t="shared" si="135"/>
        <v>3365100</v>
      </c>
      <c r="T171" s="99">
        <f t="shared" si="135"/>
        <v>2051147</v>
      </c>
      <c r="U171" s="99">
        <f t="shared" si="132"/>
        <v>1313953</v>
      </c>
      <c r="V171" s="95">
        <f t="shared" si="133"/>
        <v>0</v>
      </c>
      <c r="W171" s="100" t="s">
        <v>190</v>
      </c>
      <c r="X171" s="94">
        <f t="shared" si="134"/>
        <v>0</v>
      </c>
      <c r="Y171" s="99" t="s">
        <v>190</v>
      </c>
      <c r="Z171" s="115" t="s">
        <v>190</v>
      </c>
      <c r="AA171"/>
      <c r="AB171"/>
      <c r="AC171"/>
      <c r="AD171"/>
      <c r="AE171"/>
      <c r="AF171"/>
    </row>
    <row r="172" spans="1:32" ht="14.45" customHeight="1" x14ac:dyDescent="0.15">
      <c r="A172" s="241"/>
      <c r="B172" s="106">
        <v>2014</v>
      </c>
      <c r="C172" s="99">
        <f>'2014 CER'!R3</f>
        <v>168770</v>
      </c>
      <c r="D172" s="99">
        <f>'2014 CER'!B19</f>
        <v>168671</v>
      </c>
      <c r="E172" s="99">
        <f t="shared" si="131"/>
        <v>99</v>
      </c>
      <c r="F172" s="95">
        <f>'2014 CER'!R19</f>
        <v>0</v>
      </c>
      <c r="G172" s="100" t="s">
        <v>190</v>
      </c>
      <c r="H172" s="94">
        <f>Account_CP2!$O$20-Account_CP2!$H$20</f>
        <v>0</v>
      </c>
      <c r="I172" s="99" t="s">
        <v>190</v>
      </c>
      <c r="J172" s="115" t="s">
        <v>190</v>
      </c>
      <c r="K172" s="99">
        <v>0</v>
      </c>
      <c r="L172" s="99">
        <v>0</v>
      </c>
      <c r="M172" s="99">
        <f t="shared" si="86"/>
        <v>0</v>
      </c>
      <c r="N172" s="95">
        <v>0</v>
      </c>
      <c r="O172" s="100" t="s">
        <v>190</v>
      </c>
      <c r="P172" s="99">
        <v>0</v>
      </c>
      <c r="Q172" s="99" t="s">
        <v>190</v>
      </c>
      <c r="R172" s="115" t="s">
        <v>190</v>
      </c>
      <c r="S172" s="99">
        <f t="shared" si="135"/>
        <v>168770</v>
      </c>
      <c r="T172" s="99">
        <f t="shared" si="135"/>
        <v>168671</v>
      </c>
      <c r="U172" s="99">
        <f t="shared" si="132"/>
        <v>99</v>
      </c>
      <c r="V172" s="95">
        <f t="shared" si="133"/>
        <v>0</v>
      </c>
      <c r="W172" s="100" t="s">
        <v>190</v>
      </c>
      <c r="X172" s="94">
        <f t="shared" si="134"/>
        <v>0</v>
      </c>
      <c r="Y172" s="99" t="s">
        <v>190</v>
      </c>
      <c r="Z172" s="115" t="s">
        <v>190</v>
      </c>
      <c r="AA172"/>
      <c r="AB172"/>
      <c r="AC172"/>
      <c r="AD172"/>
      <c r="AE172"/>
      <c r="AF172"/>
    </row>
    <row r="173" spans="1:32" ht="14.45" customHeight="1" x14ac:dyDescent="0.15">
      <c r="A173" s="241"/>
      <c r="B173" s="106">
        <v>2013</v>
      </c>
      <c r="C173" s="99">
        <f>'2013 CER'!R3</f>
        <v>0</v>
      </c>
      <c r="D173" s="99">
        <f>'2013 CER'!B19</f>
        <v>0</v>
      </c>
      <c r="E173" s="99">
        <f t="shared" si="131"/>
        <v>0</v>
      </c>
      <c r="F173" s="95">
        <f>'2013 CER'!R19</f>
        <v>0</v>
      </c>
      <c r="G173" s="100" t="s">
        <v>190</v>
      </c>
      <c r="H173" s="94">
        <f>Account_CP2!$H$20</f>
        <v>0</v>
      </c>
      <c r="I173" s="99" t="s">
        <v>190</v>
      </c>
      <c r="J173" s="115" t="s">
        <v>190</v>
      </c>
      <c r="K173" s="99">
        <v>0</v>
      </c>
      <c r="L173" s="99">
        <v>0</v>
      </c>
      <c r="M173" s="99">
        <f t="shared" si="86"/>
        <v>0</v>
      </c>
      <c r="N173" s="95">
        <v>0</v>
      </c>
      <c r="O173" s="100" t="s">
        <v>190</v>
      </c>
      <c r="P173" s="99">
        <v>0</v>
      </c>
      <c r="Q173" s="99" t="s">
        <v>190</v>
      </c>
      <c r="R173" s="115" t="s">
        <v>190</v>
      </c>
      <c r="S173" s="99">
        <f t="shared" si="135"/>
        <v>0</v>
      </c>
      <c r="T173" s="99">
        <f t="shared" si="135"/>
        <v>0</v>
      </c>
      <c r="U173" s="99">
        <f t="shared" si="132"/>
        <v>0</v>
      </c>
      <c r="V173" s="95">
        <f t="shared" si="133"/>
        <v>0</v>
      </c>
      <c r="W173" s="100" t="s">
        <v>190</v>
      </c>
      <c r="X173" s="94">
        <f t="shared" si="134"/>
        <v>0</v>
      </c>
      <c r="Y173" s="99" t="s">
        <v>190</v>
      </c>
      <c r="Z173" s="115" t="s">
        <v>190</v>
      </c>
      <c r="AA173"/>
      <c r="AB173"/>
      <c r="AC173"/>
      <c r="AD173"/>
      <c r="AE173"/>
      <c r="AF173"/>
    </row>
    <row r="174" spans="1:32" ht="14.45" customHeight="1" x14ac:dyDescent="0.15">
      <c r="A174" s="242"/>
      <c r="B174" s="107" t="s">
        <v>164</v>
      </c>
      <c r="C174" s="92">
        <f>SUM(C165:C173)</f>
        <v>8349931</v>
      </c>
      <c r="D174" s="92">
        <f>SUM(D165:D173)</f>
        <v>5384314</v>
      </c>
      <c r="E174" s="92">
        <f>SUM(E165:E173)</f>
        <v>2965617</v>
      </c>
      <c r="F174" s="91">
        <f>SUM(F165:F173)</f>
        <v>2112952</v>
      </c>
      <c r="G174" s="91" t="s">
        <v>190</v>
      </c>
      <c r="H174" s="92">
        <f>SUM(H165:H173)</f>
        <v>50597</v>
      </c>
      <c r="I174" s="92" t="s">
        <v>190</v>
      </c>
      <c r="J174" s="117" t="s">
        <v>190</v>
      </c>
      <c r="K174" s="92">
        <f>SUM(K165:K173)</f>
        <v>1108946</v>
      </c>
      <c r="L174" s="92">
        <f>SUM(L165:L173)</f>
        <v>1108946</v>
      </c>
      <c r="M174" s="92">
        <f t="shared" si="86"/>
        <v>0</v>
      </c>
      <c r="N174" s="91">
        <f>SUM(N165:N173)</f>
        <v>1108946</v>
      </c>
      <c r="O174" s="91" t="s">
        <v>190</v>
      </c>
      <c r="P174" s="92">
        <f>SUM(P165:P173)</f>
        <v>37875</v>
      </c>
      <c r="Q174" s="92" t="s">
        <v>190</v>
      </c>
      <c r="R174" s="117" t="s">
        <v>190</v>
      </c>
      <c r="S174" s="92">
        <f>SUM(S165:S173)</f>
        <v>9458877</v>
      </c>
      <c r="T174" s="92">
        <f>SUM(T165:T173)</f>
        <v>6493260</v>
      </c>
      <c r="U174" s="92">
        <f>SUM(U165:U173)</f>
        <v>2965617</v>
      </c>
      <c r="V174" s="91">
        <f>SUM(V165:V173)</f>
        <v>3221898</v>
      </c>
      <c r="W174" s="91" t="s">
        <v>190</v>
      </c>
      <c r="X174" s="92">
        <f>SUM(X165:X173)</f>
        <v>88472</v>
      </c>
      <c r="Y174" s="92" t="s">
        <v>190</v>
      </c>
      <c r="Z174" s="117" t="s">
        <v>190</v>
      </c>
      <c r="AA174"/>
      <c r="AB174"/>
      <c r="AC174"/>
      <c r="AD174"/>
      <c r="AE174"/>
      <c r="AF174"/>
    </row>
    <row r="175" spans="1:32" ht="14.45" customHeight="1" x14ac:dyDescent="0.15">
      <c r="A175" s="240" t="s">
        <v>178</v>
      </c>
      <c r="B175" s="105">
        <v>2021</v>
      </c>
      <c r="C175" s="94">
        <f>'2021 CER'!$S$3</f>
        <v>7167</v>
      </c>
      <c r="D175" s="94">
        <f>'2021 CER'!$B$20</f>
        <v>7167</v>
      </c>
      <c r="E175" s="99">
        <f>C175-D175</f>
        <v>0</v>
      </c>
      <c r="F175" s="95">
        <f>'2021 CER'!$S$20</f>
        <v>0</v>
      </c>
      <c r="G175" s="95" t="s">
        <v>190</v>
      </c>
      <c r="H175" s="94">
        <f>Account_CP2!$BL$21-Account_CP2!$BE$21</f>
        <v>0</v>
      </c>
      <c r="I175" s="94" t="s">
        <v>190</v>
      </c>
      <c r="J175" s="116" t="s">
        <v>190</v>
      </c>
      <c r="K175" s="99">
        <f>'2021 ERU'!$S$3</f>
        <v>0</v>
      </c>
      <c r="L175" s="99">
        <f>'2021 ERU'!$B$20</f>
        <v>0</v>
      </c>
      <c r="M175" s="99">
        <f>K175-L175</f>
        <v>0</v>
      </c>
      <c r="N175" s="95">
        <f>'2021 ERU'!$S$20</f>
        <v>0</v>
      </c>
      <c r="O175" s="95" t="s">
        <v>190</v>
      </c>
      <c r="P175" s="94">
        <f>Account_CP2!$DB$21-Account_CP2!$CU$21</f>
        <v>0</v>
      </c>
      <c r="Q175" s="94" t="s">
        <v>190</v>
      </c>
      <c r="R175" s="116" t="s">
        <v>190</v>
      </c>
      <c r="S175" s="94">
        <f t="shared" ref="S175" si="136">C175+K175</f>
        <v>7167</v>
      </c>
      <c r="T175" s="94">
        <f t="shared" ref="T175" si="137">D175+L175</f>
        <v>7167</v>
      </c>
      <c r="U175" s="99">
        <f>S175-T175</f>
        <v>0</v>
      </c>
      <c r="V175" s="95">
        <f>F175+N175</f>
        <v>0</v>
      </c>
      <c r="W175" s="95" t="s">
        <v>190</v>
      </c>
      <c r="X175" s="94">
        <f>H175+P175</f>
        <v>0</v>
      </c>
      <c r="Y175" s="94" t="s">
        <v>190</v>
      </c>
      <c r="Z175" s="116" t="s">
        <v>190</v>
      </c>
      <c r="AA175"/>
      <c r="AB175"/>
      <c r="AC175"/>
      <c r="AD175"/>
      <c r="AE175"/>
      <c r="AF175"/>
    </row>
    <row r="176" spans="1:32" ht="14.45" customHeight="1" x14ac:dyDescent="0.15">
      <c r="A176" s="241"/>
      <c r="B176" s="105">
        <v>2020</v>
      </c>
      <c r="C176" s="94">
        <f>'2020 CER'!$S$3</f>
        <v>0</v>
      </c>
      <c r="D176" s="94">
        <f>'2020 CER'!$B$20</f>
        <v>0</v>
      </c>
      <c r="E176" s="99">
        <f>C176-D176</f>
        <v>0</v>
      </c>
      <c r="F176" s="95">
        <f>'2020 CER'!$S$20</f>
        <v>0</v>
      </c>
      <c r="G176" s="95" t="s">
        <v>190</v>
      </c>
      <c r="H176" s="94">
        <f>Account_CP2!$BE$21-Account_CP2!$AX$21</f>
        <v>0</v>
      </c>
      <c r="I176" s="94" t="s">
        <v>190</v>
      </c>
      <c r="J176" s="116" t="s">
        <v>190</v>
      </c>
      <c r="K176" s="99">
        <f>'2020 ERU'!$S$3</f>
        <v>0</v>
      </c>
      <c r="L176" s="99">
        <f>'2020 ERU'!$B$20</f>
        <v>0</v>
      </c>
      <c r="M176" s="99">
        <f>K176-L176</f>
        <v>0</v>
      </c>
      <c r="N176" s="95">
        <f>'2020 ERU'!$S$20</f>
        <v>0</v>
      </c>
      <c r="O176" s="95" t="s">
        <v>190</v>
      </c>
      <c r="P176" s="94">
        <f>Account_CP2!$CU$21-Account_CP2!$CN$21</f>
        <v>0</v>
      </c>
      <c r="Q176" s="94" t="s">
        <v>190</v>
      </c>
      <c r="R176" s="116" t="s">
        <v>190</v>
      </c>
      <c r="S176" s="94">
        <f t="shared" ref="S176:T178" si="138">C176+K176</f>
        <v>0</v>
      </c>
      <c r="T176" s="94">
        <f t="shared" si="138"/>
        <v>0</v>
      </c>
      <c r="U176" s="99">
        <f>S176-T176</f>
        <v>0</v>
      </c>
      <c r="V176" s="95">
        <f>F176+N176</f>
        <v>0</v>
      </c>
      <c r="W176" s="95" t="s">
        <v>190</v>
      </c>
      <c r="X176" s="94">
        <f>H176+P176</f>
        <v>0</v>
      </c>
      <c r="Y176" s="94" t="s">
        <v>190</v>
      </c>
      <c r="Z176" s="116" t="s">
        <v>190</v>
      </c>
      <c r="AA176"/>
      <c r="AB176"/>
      <c r="AC176"/>
      <c r="AD176"/>
      <c r="AE176"/>
      <c r="AF176"/>
    </row>
    <row r="177" spans="1:32" ht="14.45" customHeight="1" x14ac:dyDescent="0.15">
      <c r="A177" s="241"/>
      <c r="B177" s="105">
        <v>2019</v>
      </c>
      <c r="C177" s="94">
        <f>'2019 CER'!$S$3</f>
        <v>0</v>
      </c>
      <c r="D177" s="94">
        <f>'2019 CER'!$B$20</f>
        <v>0</v>
      </c>
      <c r="E177" s="99">
        <f>C177-D177</f>
        <v>0</v>
      </c>
      <c r="F177" s="95">
        <f>'2019 CER'!$S$20</f>
        <v>0</v>
      </c>
      <c r="G177" s="95" t="s">
        <v>190</v>
      </c>
      <c r="H177" s="94">
        <f>Account_CP2!$AX$21-Account_CP2!$AQ$21</f>
        <v>0</v>
      </c>
      <c r="I177" s="94" t="s">
        <v>190</v>
      </c>
      <c r="J177" s="116" t="s">
        <v>190</v>
      </c>
      <c r="K177" s="99">
        <f>'2019 ERU'!$S$3</f>
        <v>0</v>
      </c>
      <c r="L177" s="99">
        <f>'2019 ERU'!$B$20</f>
        <v>0</v>
      </c>
      <c r="M177" s="99">
        <f t="shared" si="86"/>
        <v>0</v>
      </c>
      <c r="N177" s="95">
        <f>'2019 ERU'!$S$20</f>
        <v>0</v>
      </c>
      <c r="O177" s="95" t="s">
        <v>190</v>
      </c>
      <c r="P177" s="94">
        <f>Account_CP2!$CN$21-Account_CP2!$CG$21</f>
        <v>0</v>
      </c>
      <c r="Q177" s="94" t="s">
        <v>190</v>
      </c>
      <c r="R177" s="116" t="s">
        <v>190</v>
      </c>
      <c r="S177" s="94">
        <f t="shared" si="138"/>
        <v>0</v>
      </c>
      <c r="T177" s="94">
        <f t="shared" si="138"/>
        <v>0</v>
      </c>
      <c r="U177" s="99">
        <f>S177-T177</f>
        <v>0</v>
      </c>
      <c r="V177" s="95">
        <f>F177+N177</f>
        <v>0</v>
      </c>
      <c r="W177" s="95" t="s">
        <v>190</v>
      </c>
      <c r="X177" s="94">
        <f>H177+P177</f>
        <v>0</v>
      </c>
      <c r="Y177" s="94" t="s">
        <v>190</v>
      </c>
      <c r="Z177" s="116" t="s">
        <v>190</v>
      </c>
      <c r="AA177"/>
      <c r="AB177"/>
      <c r="AC177"/>
      <c r="AD177"/>
      <c r="AE177"/>
      <c r="AF177"/>
    </row>
    <row r="178" spans="1:32" ht="14.45" customHeight="1" x14ac:dyDescent="0.15">
      <c r="A178" s="241"/>
      <c r="B178" s="105">
        <v>2018</v>
      </c>
      <c r="C178" s="94">
        <f>'2018 CER'!$S$3</f>
        <v>0</v>
      </c>
      <c r="D178" s="94">
        <f>'2018 CER'!$B$20</f>
        <v>0</v>
      </c>
      <c r="E178" s="99">
        <f t="shared" ref="E178:E183" si="139">C178-D178</f>
        <v>0</v>
      </c>
      <c r="F178" s="95">
        <f>'2018 CER'!$S$20</f>
        <v>0</v>
      </c>
      <c r="G178" s="95" t="s">
        <v>190</v>
      </c>
      <c r="H178" s="94">
        <f>Account_CP2!$AQ$21-Account_CP2!$AJ$21</f>
        <v>0</v>
      </c>
      <c r="I178" s="94" t="s">
        <v>190</v>
      </c>
      <c r="J178" s="116" t="s">
        <v>190</v>
      </c>
      <c r="K178" s="99">
        <f>'2018 ERU'!$S$3</f>
        <v>0</v>
      </c>
      <c r="L178" s="99">
        <f>'2018 ERU'!$B$20</f>
        <v>0</v>
      </c>
      <c r="M178" s="99">
        <f>K178-L178</f>
        <v>0</v>
      </c>
      <c r="N178" s="95">
        <f>'2018 ERU'!$S$20</f>
        <v>0</v>
      </c>
      <c r="O178" s="95" t="s">
        <v>190</v>
      </c>
      <c r="P178" s="94">
        <f>Account_CP2!$CG$21-Account_CP2!$BZ$21</f>
        <v>0</v>
      </c>
      <c r="Q178" s="94" t="s">
        <v>190</v>
      </c>
      <c r="R178" s="116" t="s">
        <v>190</v>
      </c>
      <c r="S178" s="94">
        <f t="shared" si="138"/>
        <v>0</v>
      </c>
      <c r="T178" s="94">
        <f t="shared" si="138"/>
        <v>0</v>
      </c>
      <c r="U178" s="99">
        <f t="shared" ref="U178:U183" si="140">S178-T178</f>
        <v>0</v>
      </c>
      <c r="V178" s="95">
        <f t="shared" ref="V178:V183" si="141">F178+N178</f>
        <v>0</v>
      </c>
      <c r="W178" s="95" t="s">
        <v>190</v>
      </c>
      <c r="X178" s="94">
        <f t="shared" ref="X178:X183" si="142">H178+P178</f>
        <v>0</v>
      </c>
      <c r="Y178" s="94" t="s">
        <v>190</v>
      </c>
      <c r="Z178" s="116" t="s">
        <v>190</v>
      </c>
      <c r="AA178"/>
      <c r="AB178"/>
      <c r="AC178"/>
      <c r="AD178"/>
      <c r="AE178"/>
      <c r="AF178"/>
    </row>
    <row r="179" spans="1:32" ht="14.45" customHeight="1" x14ac:dyDescent="0.15">
      <c r="A179" s="241"/>
      <c r="B179" s="105">
        <v>2017</v>
      </c>
      <c r="C179" s="94">
        <f>'2017 CER'!$S$3</f>
        <v>0</v>
      </c>
      <c r="D179" s="94">
        <f>'2017 CER'!$B$20</f>
        <v>0</v>
      </c>
      <c r="E179" s="99">
        <f t="shared" si="139"/>
        <v>0</v>
      </c>
      <c r="F179" s="95">
        <f>'2017 CER'!$S$20</f>
        <v>0</v>
      </c>
      <c r="G179" s="95" t="s">
        <v>190</v>
      </c>
      <c r="H179" s="94">
        <f>Account_CP2!$AJ$21-Account_CP2!$AC$21</f>
        <v>0</v>
      </c>
      <c r="I179" s="94" t="s">
        <v>190</v>
      </c>
      <c r="J179" s="116" t="s">
        <v>190</v>
      </c>
      <c r="K179" s="99">
        <f>'2017 ERU'!$S$3</f>
        <v>0</v>
      </c>
      <c r="L179" s="99">
        <f>'2017 ERU'!$B$20</f>
        <v>0</v>
      </c>
      <c r="M179" s="99">
        <f t="shared" si="86"/>
        <v>0</v>
      </c>
      <c r="N179" s="95">
        <f>'2017 ERU'!$S$20</f>
        <v>0</v>
      </c>
      <c r="O179" s="95" t="s">
        <v>190</v>
      </c>
      <c r="P179" s="94">
        <f>Account_CP2!$BZ$21-Account_CP2!$BS$21</f>
        <v>0</v>
      </c>
      <c r="Q179" s="94" t="s">
        <v>190</v>
      </c>
      <c r="R179" s="116" t="s">
        <v>190</v>
      </c>
      <c r="S179" s="94">
        <f t="shared" ref="S179:T183" si="143">C179+K179</f>
        <v>0</v>
      </c>
      <c r="T179" s="94">
        <f t="shared" si="143"/>
        <v>0</v>
      </c>
      <c r="U179" s="99">
        <f t="shared" si="140"/>
        <v>0</v>
      </c>
      <c r="V179" s="95">
        <f t="shared" si="141"/>
        <v>0</v>
      </c>
      <c r="W179" s="95" t="s">
        <v>190</v>
      </c>
      <c r="X179" s="94">
        <f t="shared" si="142"/>
        <v>0</v>
      </c>
      <c r="Y179" s="94" t="s">
        <v>190</v>
      </c>
      <c r="Z179" s="116" t="s">
        <v>190</v>
      </c>
      <c r="AA179"/>
      <c r="AB179"/>
      <c r="AC179"/>
      <c r="AD179"/>
      <c r="AE179"/>
      <c r="AF179"/>
    </row>
    <row r="180" spans="1:32" ht="14.45" customHeight="1" x14ac:dyDescent="0.15">
      <c r="A180" s="241"/>
      <c r="B180" s="105">
        <v>2016</v>
      </c>
      <c r="C180" s="94">
        <f>'2016 CER'!S3</f>
        <v>21550</v>
      </c>
      <c r="D180" s="94">
        <f>'2016 CER'!B20</f>
        <v>21550</v>
      </c>
      <c r="E180" s="99">
        <f t="shared" si="139"/>
        <v>0</v>
      </c>
      <c r="F180" s="95">
        <f>'2016 CER'!S20</f>
        <v>21550</v>
      </c>
      <c r="G180" s="95" t="s">
        <v>190</v>
      </c>
      <c r="H180" s="94">
        <f>Account_CP2!$AC$21-Account_CP2!$V$21</f>
        <v>0</v>
      </c>
      <c r="I180" s="94" t="s">
        <v>190</v>
      </c>
      <c r="J180" s="116" t="s">
        <v>190</v>
      </c>
      <c r="K180" s="99">
        <f>'2016 ERU'!S3</f>
        <v>5317</v>
      </c>
      <c r="L180" s="99">
        <f>'2016 ERU'!B20</f>
        <v>5317</v>
      </c>
      <c r="M180" s="99">
        <f t="shared" si="86"/>
        <v>0</v>
      </c>
      <c r="N180" s="95">
        <f>'2016 ERU'!S20</f>
        <v>5317</v>
      </c>
      <c r="O180" s="95" t="s">
        <v>190</v>
      </c>
      <c r="P180" s="94">
        <f>Account_CP2!$BS$21</f>
        <v>0</v>
      </c>
      <c r="Q180" s="94" t="s">
        <v>190</v>
      </c>
      <c r="R180" s="116" t="s">
        <v>190</v>
      </c>
      <c r="S180" s="94">
        <f t="shared" si="143"/>
        <v>26867</v>
      </c>
      <c r="T180" s="94">
        <f t="shared" si="143"/>
        <v>26867</v>
      </c>
      <c r="U180" s="99">
        <f t="shared" si="140"/>
        <v>0</v>
      </c>
      <c r="V180" s="95">
        <f t="shared" si="141"/>
        <v>26867</v>
      </c>
      <c r="W180" s="95" t="s">
        <v>190</v>
      </c>
      <c r="X180" s="94">
        <f t="shared" si="142"/>
        <v>0</v>
      </c>
      <c r="Y180" s="94" t="s">
        <v>190</v>
      </c>
      <c r="Z180" s="116" t="s">
        <v>190</v>
      </c>
      <c r="AA180"/>
      <c r="AB180"/>
      <c r="AC180"/>
      <c r="AD180"/>
      <c r="AE180"/>
      <c r="AF180"/>
    </row>
    <row r="181" spans="1:32" ht="14.45" customHeight="1" x14ac:dyDescent="0.15">
      <c r="A181" s="241"/>
      <c r="B181" s="106">
        <v>2015</v>
      </c>
      <c r="C181" s="99">
        <f>'2015 CER'!S3</f>
        <v>0</v>
      </c>
      <c r="D181" s="99">
        <f>'2015 CER'!B20</f>
        <v>0</v>
      </c>
      <c r="E181" s="99">
        <f t="shared" si="139"/>
        <v>0</v>
      </c>
      <c r="F181" s="95">
        <f>'2015 CER'!S20</f>
        <v>0</v>
      </c>
      <c r="G181" s="100" t="s">
        <v>190</v>
      </c>
      <c r="H181" s="94">
        <f>Account_CP2!$V$21-Account_CP2!$O$21</f>
        <v>0</v>
      </c>
      <c r="I181" s="99" t="s">
        <v>190</v>
      </c>
      <c r="J181" s="115" t="s">
        <v>190</v>
      </c>
      <c r="K181" s="99">
        <v>0</v>
      </c>
      <c r="L181" s="99">
        <v>0</v>
      </c>
      <c r="M181" s="99">
        <f t="shared" si="86"/>
        <v>0</v>
      </c>
      <c r="N181" s="95">
        <v>0</v>
      </c>
      <c r="O181" s="100" t="s">
        <v>190</v>
      </c>
      <c r="P181" s="99">
        <v>0</v>
      </c>
      <c r="Q181" s="99" t="s">
        <v>190</v>
      </c>
      <c r="R181" s="115" t="s">
        <v>190</v>
      </c>
      <c r="S181" s="99">
        <f t="shared" si="143"/>
        <v>0</v>
      </c>
      <c r="T181" s="99">
        <f t="shared" si="143"/>
        <v>0</v>
      </c>
      <c r="U181" s="99">
        <f t="shared" si="140"/>
        <v>0</v>
      </c>
      <c r="V181" s="95">
        <f t="shared" si="141"/>
        <v>0</v>
      </c>
      <c r="W181" s="100" t="s">
        <v>190</v>
      </c>
      <c r="X181" s="94">
        <f t="shared" si="142"/>
        <v>0</v>
      </c>
      <c r="Y181" s="99" t="s">
        <v>190</v>
      </c>
      <c r="Z181" s="115" t="s">
        <v>190</v>
      </c>
      <c r="AA181"/>
      <c r="AB181"/>
      <c r="AC181"/>
      <c r="AD181"/>
      <c r="AE181"/>
      <c r="AF181"/>
    </row>
    <row r="182" spans="1:32" ht="14.45" customHeight="1" x14ac:dyDescent="0.15">
      <c r="A182" s="241"/>
      <c r="B182" s="106">
        <v>2014</v>
      </c>
      <c r="C182" s="99">
        <f>'2014 CER'!S3</f>
        <v>0</v>
      </c>
      <c r="D182" s="99">
        <f>'2014 CER'!B20</f>
        <v>0</v>
      </c>
      <c r="E182" s="99">
        <f t="shared" si="139"/>
        <v>0</v>
      </c>
      <c r="F182" s="95">
        <f>'2014 CER'!S20</f>
        <v>0</v>
      </c>
      <c r="G182" s="100" t="s">
        <v>190</v>
      </c>
      <c r="H182" s="94">
        <f>Account_CP2!$O$21-Account_CP2!$H$21</f>
        <v>0</v>
      </c>
      <c r="I182" s="99" t="s">
        <v>190</v>
      </c>
      <c r="J182" s="115" t="s">
        <v>190</v>
      </c>
      <c r="K182" s="99">
        <v>0</v>
      </c>
      <c r="L182" s="99">
        <v>0</v>
      </c>
      <c r="M182" s="99">
        <f t="shared" si="86"/>
        <v>0</v>
      </c>
      <c r="N182" s="95">
        <v>0</v>
      </c>
      <c r="O182" s="100" t="s">
        <v>190</v>
      </c>
      <c r="P182" s="99">
        <v>0</v>
      </c>
      <c r="Q182" s="99" t="s">
        <v>190</v>
      </c>
      <c r="R182" s="115" t="s">
        <v>190</v>
      </c>
      <c r="S182" s="99">
        <f t="shared" si="143"/>
        <v>0</v>
      </c>
      <c r="T182" s="99">
        <f t="shared" si="143"/>
        <v>0</v>
      </c>
      <c r="U182" s="99">
        <f t="shared" si="140"/>
        <v>0</v>
      </c>
      <c r="V182" s="95">
        <f t="shared" si="141"/>
        <v>0</v>
      </c>
      <c r="W182" s="100" t="s">
        <v>190</v>
      </c>
      <c r="X182" s="94">
        <f t="shared" si="142"/>
        <v>0</v>
      </c>
      <c r="Y182" s="99" t="s">
        <v>190</v>
      </c>
      <c r="Z182" s="115" t="s">
        <v>190</v>
      </c>
      <c r="AA182"/>
      <c r="AB182"/>
      <c r="AC182"/>
      <c r="AD182"/>
      <c r="AE182"/>
      <c r="AF182"/>
    </row>
    <row r="183" spans="1:32" ht="14.45" customHeight="1" x14ac:dyDescent="0.15">
      <c r="A183" s="241"/>
      <c r="B183" s="106">
        <v>2013</v>
      </c>
      <c r="C183" s="99">
        <f>'2013 CER'!S3</f>
        <v>0</v>
      </c>
      <c r="D183" s="99">
        <f>'2013 CER'!B20</f>
        <v>0</v>
      </c>
      <c r="E183" s="99">
        <f t="shared" si="139"/>
        <v>0</v>
      </c>
      <c r="F183" s="95">
        <f>'2013 CER'!S20</f>
        <v>0</v>
      </c>
      <c r="G183" s="100" t="s">
        <v>190</v>
      </c>
      <c r="H183" s="94">
        <f>Account_CP2!$H$21</f>
        <v>0</v>
      </c>
      <c r="I183" s="99" t="s">
        <v>190</v>
      </c>
      <c r="J183" s="115" t="s">
        <v>190</v>
      </c>
      <c r="K183" s="99">
        <v>0</v>
      </c>
      <c r="L183" s="99">
        <v>0</v>
      </c>
      <c r="M183" s="99">
        <f t="shared" si="86"/>
        <v>0</v>
      </c>
      <c r="N183" s="95">
        <v>0</v>
      </c>
      <c r="O183" s="100" t="s">
        <v>190</v>
      </c>
      <c r="P183" s="99">
        <v>0</v>
      </c>
      <c r="Q183" s="99" t="s">
        <v>190</v>
      </c>
      <c r="R183" s="115" t="s">
        <v>190</v>
      </c>
      <c r="S183" s="99">
        <f t="shared" si="143"/>
        <v>0</v>
      </c>
      <c r="T183" s="99">
        <f t="shared" si="143"/>
        <v>0</v>
      </c>
      <c r="U183" s="99">
        <f t="shared" si="140"/>
        <v>0</v>
      </c>
      <c r="V183" s="95">
        <f t="shared" si="141"/>
        <v>0</v>
      </c>
      <c r="W183" s="100" t="s">
        <v>190</v>
      </c>
      <c r="X183" s="94">
        <f t="shared" si="142"/>
        <v>0</v>
      </c>
      <c r="Y183" s="99" t="s">
        <v>190</v>
      </c>
      <c r="Z183" s="115" t="s">
        <v>190</v>
      </c>
      <c r="AA183"/>
      <c r="AB183"/>
      <c r="AC183"/>
      <c r="AD183"/>
      <c r="AE183"/>
      <c r="AF183"/>
    </row>
    <row r="184" spans="1:32" ht="14.45" customHeight="1" x14ac:dyDescent="0.15">
      <c r="A184" s="242"/>
      <c r="B184" s="107" t="s">
        <v>164</v>
      </c>
      <c r="C184" s="92">
        <f>SUM(C175:C183)</f>
        <v>28717</v>
      </c>
      <c r="D184" s="92">
        <f>SUM(D175:D183)</f>
        <v>28717</v>
      </c>
      <c r="E184" s="92">
        <f>SUM(E175:E183)</f>
        <v>0</v>
      </c>
      <c r="F184" s="91">
        <f>SUM(F175:F183)</f>
        <v>21550</v>
      </c>
      <c r="G184" s="91" t="s">
        <v>190</v>
      </c>
      <c r="H184" s="92">
        <f>SUM(H175:H183)</f>
        <v>0</v>
      </c>
      <c r="I184" s="92" t="s">
        <v>190</v>
      </c>
      <c r="J184" s="117" t="s">
        <v>190</v>
      </c>
      <c r="K184" s="92">
        <f>SUM(K175:K183)</f>
        <v>5317</v>
      </c>
      <c r="L184" s="92">
        <f>SUM(L175:L183)</f>
        <v>5317</v>
      </c>
      <c r="M184" s="92">
        <f t="shared" si="86"/>
        <v>0</v>
      </c>
      <c r="N184" s="91">
        <f>SUM(N175:N183)</f>
        <v>5317</v>
      </c>
      <c r="O184" s="91" t="s">
        <v>190</v>
      </c>
      <c r="P184" s="92">
        <f>SUM(P175:P183)</f>
        <v>0</v>
      </c>
      <c r="Q184" s="92" t="s">
        <v>190</v>
      </c>
      <c r="R184" s="117" t="s">
        <v>190</v>
      </c>
      <c r="S184" s="92">
        <f>SUM(S175:S183)</f>
        <v>34034</v>
      </c>
      <c r="T184" s="92">
        <f>SUM(T175:T183)</f>
        <v>34034</v>
      </c>
      <c r="U184" s="92">
        <f>SUM(U175:U183)</f>
        <v>0</v>
      </c>
      <c r="V184" s="91">
        <f>SUM(V175:V183)</f>
        <v>26867</v>
      </c>
      <c r="W184" s="91" t="s">
        <v>190</v>
      </c>
      <c r="X184" s="92">
        <f>SUM(X175:X183)</f>
        <v>0</v>
      </c>
      <c r="Y184" s="92" t="s">
        <v>190</v>
      </c>
      <c r="Z184" s="117" t="s">
        <v>190</v>
      </c>
      <c r="AA184"/>
      <c r="AB184"/>
      <c r="AC184"/>
      <c r="AD184"/>
      <c r="AE184"/>
      <c r="AF184"/>
    </row>
    <row r="185" spans="1:32" ht="14.45" customHeight="1" x14ac:dyDescent="0.15">
      <c r="A185" s="240" t="s">
        <v>179</v>
      </c>
      <c r="B185" s="105">
        <v>2021</v>
      </c>
      <c r="C185" s="94">
        <f>'2021 CER'!$T$3</f>
        <v>0</v>
      </c>
      <c r="D185" s="94">
        <f>'2021 CER'!$B$21</f>
        <v>0</v>
      </c>
      <c r="E185" s="99">
        <f>C185-D185</f>
        <v>0</v>
      </c>
      <c r="F185" s="95">
        <f>'2021 CER'!$T$21</f>
        <v>0</v>
      </c>
      <c r="G185" s="95" t="s">
        <v>190</v>
      </c>
      <c r="H185" s="94">
        <f>Account_CP2!$BL$22-Account_CP2!$BE$22</f>
        <v>0</v>
      </c>
      <c r="I185" s="94" t="s">
        <v>190</v>
      </c>
      <c r="J185" s="116" t="s">
        <v>190</v>
      </c>
      <c r="K185" s="99">
        <f>'2021 ERU'!$T$3</f>
        <v>0</v>
      </c>
      <c r="L185" s="99">
        <f>'2021 ERU'!$B$21</f>
        <v>229915</v>
      </c>
      <c r="M185" s="99">
        <f>K185-L185</f>
        <v>-229915</v>
      </c>
      <c r="N185" s="95">
        <f>'2021 ERU'!$T$21</f>
        <v>0</v>
      </c>
      <c r="O185" s="95" t="s">
        <v>190</v>
      </c>
      <c r="P185" s="94">
        <f>Account_CP2!$DB$22-Account_CP2!$CU$22</f>
        <v>17438</v>
      </c>
      <c r="Q185" s="94" t="s">
        <v>190</v>
      </c>
      <c r="R185" s="116" t="s">
        <v>190</v>
      </c>
      <c r="S185" s="94">
        <f t="shared" ref="S185" si="144">C185+K185</f>
        <v>0</v>
      </c>
      <c r="T185" s="94">
        <f t="shared" ref="T185" si="145">D185+L185</f>
        <v>229915</v>
      </c>
      <c r="U185" s="99">
        <f>S185-T185</f>
        <v>-229915</v>
      </c>
      <c r="V185" s="95">
        <f>F185+N185</f>
        <v>0</v>
      </c>
      <c r="W185" s="95" t="s">
        <v>190</v>
      </c>
      <c r="X185" s="94">
        <f>H185+P185</f>
        <v>17438</v>
      </c>
      <c r="Y185" s="94" t="s">
        <v>190</v>
      </c>
      <c r="Z185" s="116" t="s">
        <v>190</v>
      </c>
      <c r="AA185"/>
      <c r="AB185"/>
      <c r="AC185"/>
      <c r="AD185"/>
      <c r="AE185"/>
      <c r="AF185"/>
    </row>
    <row r="186" spans="1:32" ht="14.45" customHeight="1" x14ac:dyDescent="0.15">
      <c r="A186" s="241"/>
      <c r="B186" s="105">
        <v>2020</v>
      </c>
      <c r="C186" s="94">
        <f>'2020 CER'!$T$3</f>
        <v>0</v>
      </c>
      <c r="D186" s="94">
        <f>'2020 CER'!$B$21</f>
        <v>0</v>
      </c>
      <c r="E186" s="99">
        <f>C186-D186</f>
        <v>0</v>
      </c>
      <c r="F186" s="95">
        <f>'2020 CER'!$T$21</f>
        <v>0</v>
      </c>
      <c r="G186" s="95" t="s">
        <v>190</v>
      </c>
      <c r="H186" s="94">
        <f>Account_CP2!$BE$22-Account_CP2!$AX$22</f>
        <v>16479</v>
      </c>
      <c r="I186" s="94" t="s">
        <v>190</v>
      </c>
      <c r="J186" s="116" t="s">
        <v>190</v>
      </c>
      <c r="K186" s="99">
        <f>'2020 ERU'!$T$3</f>
        <v>0</v>
      </c>
      <c r="L186" s="99">
        <f>'2020 ERU'!$B$21</f>
        <v>1300000</v>
      </c>
      <c r="M186" s="99">
        <f>K186-L186</f>
        <v>-1300000</v>
      </c>
      <c r="N186" s="95">
        <f>'2020 ERU'!$T$21</f>
        <v>0</v>
      </c>
      <c r="O186" s="95" t="s">
        <v>190</v>
      </c>
      <c r="P186" s="94">
        <f>Account_CP2!$CU$22-Account_CP2!$CN$22</f>
        <v>5494</v>
      </c>
      <c r="Q186" s="94" t="s">
        <v>190</v>
      </c>
      <c r="R186" s="116" t="s">
        <v>190</v>
      </c>
      <c r="S186" s="94">
        <f t="shared" ref="S186:T188" si="146">C186+K186</f>
        <v>0</v>
      </c>
      <c r="T186" s="94">
        <f t="shared" si="146"/>
        <v>1300000</v>
      </c>
      <c r="U186" s="99">
        <f>S186-T186</f>
        <v>-1300000</v>
      </c>
      <c r="V186" s="95">
        <f>F186+N186</f>
        <v>0</v>
      </c>
      <c r="W186" s="95" t="s">
        <v>190</v>
      </c>
      <c r="X186" s="94">
        <f>H186+P186</f>
        <v>21973</v>
      </c>
      <c r="Y186" s="94" t="s">
        <v>190</v>
      </c>
      <c r="Z186" s="116" t="s">
        <v>190</v>
      </c>
      <c r="AA186"/>
      <c r="AB186"/>
      <c r="AC186"/>
      <c r="AD186"/>
      <c r="AE186"/>
      <c r="AF186"/>
    </row>
    <row r="187" spans="1:32" ht="14.45" customHeight="1" x14ac:dyDescent="0.15">
      <c r="A187" s="241"/>
      <c r="B187" s="105">
        <v>2019</v>
      </c>
      <c r="C187" s="94">
        <f>'2019 CER'!$T$3</f>
        <v>0</v>
      </c>
      <c r="D187" s="94">
        <f>'2019 CER'!$B$21</f>
        <v>0</v>
      </c>
      <c r="E187" s="99">
        <f>C187-D187</f>
        <v>0</v>
      </c>
      <c r="F187" s="95">
        <f>'2019 CER'!$T$21</f>
        <v>0</v>
      </c>
      <c r="G187" s="95" t="s">
        <v>190</v>
      </c>
      <c r="H187" s="94">
        <f>Account_CP2!$AX$22-Account_CP2!$AQ$22</f>
        <v>0</v>
      </c>
      <c r="I187" s="94" t="s">
        <v>190</v>
      </c>
      <c r="J187" s="116" t="s">
        <v>190</v>
      </c>
      <c r="K187" s="99">
        <f>'2019 ERU'!$T$3</f>
        <v>0</v>
      </c>
      <c r="L187" s="99">
        <f>'2019 ERU'!$B$21</f>
        <v>0</v>
      </c>
      <c r="M187" s="99">
        <f t="shared" si="86"/>
        <v>0</v>
      </c>
      <c r="N187" s="95">
        <f>'2019 ERU'!$T$21</f>
        <v>0</v>
      </c>
      <c r="O187" s="95" t="s">
        <v>190</v>
      </c>
      <c r="P187" s="94">
        <f>Account_CP2!$CN$22-Account_CP2!$CG$22</f>
        <v>0</v>
      </c>
      <c r="Q187" s="94" t="s">
        <v>190</v>
      </c>
      <c r="R187" s="116" t="s">
        <v>190</v>
      </c>
      <c r="S187" s="94">
        <f t="shared" si="146"/>
        <v>0</v>
      </c>
      <c r="T187" s="94">
        <f t="shared" si="146"/>
        <v>0</v>
      </c>
      <c r="U187" s="99">
        <f>S187-T187</f>
        <v>0</v>
      </c>
      <c r="V187" s="95">
        <f>F187+N187</f>
        <v>0</v>
      </c>
      <c r="W187" s="95" t="s">
        <v>190</v>
      </c>
      <c r="X187" s="94">
        <f>H187+P187</f>
        <v>0</v>
      </c>
      <c r="Y187" s="94" t="s">
        <v>190</v>
      </c>
      <c r="Z187" s="116" t="s">
        <v>190</v>
      </c>
      <c r="AA187"/>
      <c r="AB187"/>
      <c r="AC187"/>
      <c r="AD187"/>
      <c r="AE187"/>
      <c r="AF187"/>
    </row>
    <row r="188" spans="1:32" ht="14.45" customHeight="1" x14ac:dyDescent="0.15">
      <c r="A188" s="241"/>
      <c r="B188" s="105">
        <v>2018</v>
      </c>
      <c r="C188" s="94">
        <f>'2018 CER'!$T$3</f>
        <v>0</v>
      </c>
      <c r="D188" s="94">
        <f>'2018 CER'!$B$21</f>
        <v>0</v>
      </c>
      <c r="E188" s="99">
        <f t="shared" ref="E188:E193" si="147">C188-D188</f>
        <v>0</v>
      </c>
      <c r="F188" s="95">
        <f>'2018 CER'!$T$21</f>
        <v>0</v>
      </c>
      <c r="G188" s="95" t="s">
        <v>190</v>
      </c>
      <c r="H188" s="94">
        <f>Account_CP2!$AQ$22-Account_CP2!$AJ$22</f>
        <v>0</v>
      </c>
      <c r="I188" s="94" t="s">
        <v>190</v>
      </c>
      <c r="J188" s="116" t="s">
        <v>190</v>
      </c>
      <c r="K188" s="99">
        <f>'2018 ERU'!$T$3</f>
        <v>0</v>
      </c>
      <c r="L188" s="99">
        <f>'2018 ERU'!$B$21</f>
        <v>0</v>
      </c>
      <c r="M188" s="99">
        <f>K188-L188</f>
        <v>0</v>
      </c>
      <c r="N188" s="95">
        <f>'2018 ERU'!$T$21</f>
        <v>0</v>
      </c>
      <c r="O188" s="95" t="s">
        <v>190</v>
      </c>
      <c r="P188" s="94">
        <f>Account_CP2!$CG$22-Account_CP2!$BZ$22</f>
        <v>0</v>
      </c>
      <c r="Q188" s="94" t="s">
        <v>190</v>
      </c>
      <c r="R188" s="116" t="s">
        <v>190</v>
      </c>
      <c r="S188" s="94">
        <f t="shared" si="146"/>
        <v>0</v>
      </c>
      <c r="T188" s="94">
        <f t="shared" si="146"/>
        <v>0</v>
      </c>
      <c r="U188" s="99">
        <f t="shared" ref="U188:U193" si="148">S188-T188</f>
        <v>0</v>
      </c>
      <c r="V188" s="95">
        <f t="shared" ref="V188:V193" si="149">F188+N188</f>
        <v>0</v>
      </c>
      <c r="W188" s="95" t="s">
        <v>190</v>
      </c>
      <c r="X188" s="94">
        <f t="shared" ref="X188:X193" si="150">H188+P188</f>
        <v>0</v>
      </c>
      <c r="Y188" s="94" t="s">
        <v>190</v>
      </c>
      <c r="Z188" s="116" t="s">
        <v>190</v>
      </c>
      <c r="AA188"/>
      <c r="AB188"/>
      <c r="AC188"/>
      <c r="AD188"/>
      <c r="AE188"/>
      <c r="AF188"/>
    </row>
    <row r="189" spans="1:32" ht="14.45" customHeight="1" x14ac:dyDescent="0.15">
      <c r="A189" s="241"/>
      <c r="B189" s="105">
        <v>2017</v>
      </c>
      <c r="C189" s="94">
        <f>'2017 CER'!$T$3</f>
        <v>0</v>
      </c>
      <c r="D189" s="94">
        <f>'2017 CER'!$B$21</f>
        <v>0</v>
      </c>
      <c r="E189" s="99">
        <f t="shared" si="147"/>
        <v>0</v>
      </c>
      <c r="F189" s="95">
        <f>'2017 CER'!$T$21</f>
        <v>0</v>
      </c>
      <c r="G189" s="95" t="s">
        <v>190</v>
      </c>
      <c r="H189" s="94">
        <f>Account_CP2!$AJ$22-Account_CP2!$AC$22</f>
        <v>0</v>
      </c>
      <c r="I189" s="94" t="s">
        <v>190</v>
      </c>
      <c r="J189" s="116" t="s">
        <v>190</v>
      </c>
      <c r="K189" s="99">
        <f>'2017 ERU'!$T$3</f>
        <v>0</v>
      </c>
      <c r="L189" s="99">
        <f>'2017 ERU'!$B$21</f>
        <v>0</v>
      </c>
      <c r="M189" s="99">
        <f t="shared" si="86"/>
        <v>0</v>
      </c>
      <c r="N189" s="95">
        <f>'2017 ERU'!$T$21</f>
        <v>0</v>
      </c>
      <c r="O189" s="95" t="s">
        <v>190</v>
      </c>
      <c r="P189" s="94">
        <f>Account_CP2!$BZ$22-Account_CP2!$BS$22</f>
        <v>0</v>
      </c>
      <c r="Q189" s="94" t="s">
        <v>190</v>
      </c>
      <c r="R189" s="116" t="s">
        <v>190</v>
      </c>
      <c r="S189" s="94">
        <f t="shared" ref="S189:T193" si="151">C189+K189</f>
        <v>0</v>
      </c>
      <c r="T189" s="94">
        <f t="shared" si="151"/>
        <v>0</v>
      </c>
      <c r="U189" s="99">
        <f t="shared" si="148"/>
        <v>0</v>
      </c>
      <c r="V189" s="95">
        <f t="shared" si="149"/>
        <v>0</v>
      </c>
      <c r="W189" s="95" t="s">
        <v>190</v>
      </c>
      <c r="X189" s="94">
        <f t="shared" si="150"/>
        <v>0</v>
      </c>
      <c r="Y189" s="94" t="s">
        <v>190</v>
      </c>
      <c r="Z189" s="116" t="s">
        <v>190</v>
      </c>
      <c r="AA189"/>
      <c r="AB189"/>
      <c r="AC189"/>
      <c r="AD189"/>
      <c r="AE189"/>
      <c r="AF189"/>
    </row>
    <row r="190" spans="1:32" ht="14.45" customHeight="1" x14ac:dyDescent="0.15">
      <c r="A190" s="241"/>
      <c r="B190" s="106">
        <v>2016</v>
      </c>
      <c r="C190" s="94">
        <f>'2016 CER'!T3</f>
        <v>246966</v>
      </c>
      <c r="D190" s="94">
        <f>'2016 CER'!B21</f>
        <v>246966</v>
      </c>
      <c r="E190" s="99">
        <f t="shared" si="147"/>
        <v>0</v>
      </c>
      <c r="F190" s="95">
        <f>'2016 CER'!T21</f>
        <v>246966</v>
      </c>
      <c r="G190" s="95" t="s">
        <v>190</v>
      </c>
      <c r="H190" s="94">
        <f>Account_CP2!$AC$22-Account_CP2!$V$22</f>
        <v>0</v>
      </c>
      <c r="I190" s="94" t="s">
        <v>190</v>
      </c>
      <c r="J190" s="116" t="s">
        <v>190</v>
      </c>
      <c r="K190" s="99">
        <f>'2016 ERU'!T3</f>
        <v>2327000</v>
      </c>
      <c r="L190" s="99">
        <f>'2016 ERU'!B21</f>
        <v>2327000</v>
      </c>
      <c r="M190" s="99">
        <f t="shared" si="86"/>
        <v>0</v>
      </c>
      <c r="N190" s="95">
        <f>'2016 ERU'!T21</f>
        <v>2327000</v>
      </c>
      <c r="O190" s="95" t="s">
        <v>190</v>
      </c>
      <c r="P190" s="94">
        <f>Account_CP2!$BS$22</f>
        <v>0</v>
      </c>
      <c r="Q190" s="94" t="s">
        <v>190</v>
      </c>
      <c r="R190" s="116" t="s">
        <v>190</v>
      </c>
      <c r="S190" s="94">
        <f t="shared" si="151"/>
        <v>2573966</v>
      </c>
      <c r="T190" s="94">
        <f t="shared" si="151"/>
        <v>2573966</v>
      </c>
      <c r="U190" s="99">
        <f t="shared" si="148"/>
        <v>0</v>
      </c>
      <c r="V190" s="95">
        <f t="shared" si="149"/>
        <v>2573966</v>
      </c>
      <c r="W190" s="95" t="s">
        <v>190</v>
      </c>
      <c r="X190" s="94">
        <f t="shared" si="150"/>
        <v>0</v>
      </c>
      <c r="Y190" s="94" t="s">
        <v>190</v>
      </c>
      <c r="Z190" s="116" t="s">
        <v>190</v>
      </c>
      <c r="AA190"/>
      <c r="AB190"/>
      <c r="AC190"/>
      <c r="AD190"/>
      <c r="AE190"/>
      <c r="AF190"/>
    </row>
    <row r="191" spans="1:32" ht="14.45" customHeight="1" x14ac:dyDescent="0.15">
      <c r="A191" s="241"/>
      <c r="B191" s="106">
        <v>2015</v>
      </c>
      <c r="C191" s="99">
        <f>'2015 CER'!T3</f>
        <v>0</v>
      </c>
      <c r="D191" s="99">
        <f>'2015 CER'!B21</f>
        <v>0</v>
      </c>
      <c r="E191" s="99">
        <f t="shared" si="147"/>
        <v>0</v>
      </c>
      <c r="F191" s="95">
        <f>'2015 CER'!T21</f>
        <v>0</v>
      </c>
      <c r="G191" s="100" t="s">
        <v>190</v>
      </c>
      <c r="H191" s="94">
        <f>Account_CP2!$V$22-Account_CP2!$O$22</f>
        <v>0</v>
      </c>
      <c r="I191" s="99" t="s">
        <v>190</v>
      </c>
      <c r="J191" s="115" t="s">
        <v>190</v>
      </c>
      <c r="K191" s="99">
        <v>0</v>
      </c>
      <c r="L191" s="99">
        <v>0</v>
      </c>
      <c r="M191" s="99">
        <f t="shared" si="86"/>
        <v>0</v>
      </c>
      <c r="N191" s="95">
        <v>0</v>
      </c>
      <c r="O191" s="100" t="s">
        <v>190</v>
      </c>
      <c r="P191" s="99">
        <v>0</v>
      </c>
      <c r="Q191" s="99" t="s">
        <v>190</v>
      </c>
      <c r="R191" s="115" t="s">
        <v>190</v>
      </c>
      <c r="S191" s="99">
        <f t="shared" si="151"/>
        <v>0</v>
      </c>
      <c r="T191" s="99">
        <f t="shared" si="151"/>
        <v>0</v>
      </c>
      <c r="U191" s="99">
        <f t="shared" si="148"/>
        <v>0</v>
      </c>
      <c r="V191" s="95">
        <f t="shared" si="149"/>
        <v>0</v>
      </c>
      <c r="W191" s="100" t="s">
        <v>190</v>
      </c>
      <c r="X191" s="94">
        <f t="shared" si="150"/>
        <v>0</v>
      </c>
      <c r="Y191" s="99" t="s">
        <v>190</v>
      </c>
      <c r="Z191" s="115" t="s">
        <v>190</v>
      </c>
      <c r="AA191"/>
      <c r="AB191"/>
      <c r="AC191"/>
      <c r="AD191"/>
      <c r="AE191"/>
      <c r="AF191"/>
    </row>
    <row r="192" spans="1:32" ht="14.45" customHeight="1" x14ac:dyDescent="0.15">
      <c r="A192" s="241"/>
      <c r="B192" s="106">
        <v>2014</v>
      </c>
      <c r="C192" s="99">
        <f>'2014 CER'!T3</f>
        <v>0</v>
      </c>
      <c r="D192" s="99">
        <f>'2014 CER'!B21</f>
        <v>0</v>
      </c>
      <c r="E192" s="99">
        <f t="shared" si="147"/>
        <v>0</v>
      </c>
      <c r="F192" s="95">
        <f>'2014 CER'!T21</f>
        <v>0</v>
      </c>
      <c r="G192" s="100" t="s">
        <v>190</v>
      </c>
      <c r="H192" s="94">
        <f>Account_CP2!$O$22-Account_CP2!$H$22</f>
        <v>0</v>
      </c>
      <c r="I192" s="99" t="s">
        <v>190</v>
      </c>
      <c r="J192" s="115" t="s">
        <v>190</v>
      </c>
      <c r="K192" s="99">
        <v>0</v>
      </c>
      <c r="L192" s="99">
        <v>0</v>
      </c>
      <c r="M192" s="99">
        <f t="shared" si="86"/>
        <v>0</v>
      </c>
      <c r="N192" s="95">
        <v>0</v>
      </c>
      <c r="O192" s="100" t="s">
        <v>190</v>
      </c>
      <c r="P192" s="99">
        <v>0</v>
      </c>
      <c r="Q192" s="99" t="s">
        <v>190</v>
      </c>
      <c r="R192" s="115" t="s">
        <v>190</v>
      </c>
      <c r="S192" s="99">
        <f t="shared" si="151"/>
        <v>0</v>
      </c>
      <c r="T192" s="99">
        <f t="shared" si="151"/>
        <v>0</v>
      </c>
      <c r="U192" s="99">
        <f t="shared" si="148"/>
        <v>0</v>
      </c>
      <c r="V192" s="95">
        <f t="shared" si="149"/>
        <v>0</v>
      </c>
      <c r="W192" s="100" t="s">
        <v>190</v>
      </c>
      <c r="X192" s="94">
        <f t="shared" si="150"/>
        <v>0</v>
      </c>
      <c r="Y192" s="99" t="s">
        <v>190</v>
      </c>
      <c r="Z192" s="115" t="s">
        <v>190</v>
      </c>
      <c r="AA192"/>
      <c r="AB192"/>
      <c r="AC192"/>
      <c r="AD192"/>
      <c r="AE192"/>
      <c r="AF192"/>
    </row>
    <row r="193" spans="1:32" ht="14.45" customHeight="1" x14ac:dyDescent="0.15">
      <c r="A193" s="241"/>
      <c r="B193" s="106">
        <v>2013</v>
      </c>
      <c r="C193" s="99">
        <f>'2013 CER'!T3</f>
        <v>0</v>
      </c>
      <c r="D193" s="99">
        <f>'2013 CER'!B21</f>
        <v>0</v>
      </c>
      <c r="E193" s="99">
        <f t="shared" si="147"/>
        <v>0</v>
      </c>
      <c r="F193" s="95">
        <f>'2013 CER'!T21</f>
        <v>0</v>
      </c>
      <c r="G193" s="100" t="s">
        <v>190</v>
      </c>
      <c r="H193" s="94">
        <f>Account_CP2!$H$22</f>
        <v>0</v>
      </c>
      <c r="I193" s="99" t="s">
        <v>190</v>
      </c>
      <c r="J193" s="115" t="s">
        <v>190</v>
      </c>
      <c r="K193" s="99">
        <v>0</v>
      </c>
      <c r="L193" s="99">
        <v>0</v>
      </c>
      <c r="M193" s="99">
        <f t="shared" si="86"/>
        <v>0</v>
      </c>
      <c r="N193" s="95">
        <v>0</v>
      </c>
      <c r="O193" s="100" t="s">
        <v>190</v>
      </c>
      <c r="P193" s="99">
        <v>0</v>
      </c>
      <c r="Q193" s="99" t="s">
        <v>190</v>
      </c>
      <c r="R193" s="115" t="s">
        <v>190</v>
      </c>
      <c r="S193" s="99">
        <f t="shared" si="151"/>
        <v>0</v>
      </c>
      <c r="T193" s="99">
        <f t="shared" si="151"/>
        <v>0</v>
      </c>
      <c r="U193" s="99">
        <f t="shared" si="148"/>
        <v>0</v>
      </c>
      <c r="V193" s="95">
        <f t="shared" si="149"/>
        <v>0</v>
      </c>
      <c r="W193" s="100" t="s">
        <v>190</v>
      </c>
      <c r="X193" s="94">
        <f t="shared" si="150"/>
        <v>0</v>
      </c>
      <c r="Y193" s="99" t="s">
        <v>190</v>
      </c>
      <c r="Z193" s="115" t="s">
        <v>190</v>
      </c>
      <c r="AA193"/>
      <c r="AB193"/>
      <c r="AC193"/>
      <c r="AD193"/>
      <c r="AE193"/>
      <c r="AF193"/>
    </row>
    <row r="194" spans="1:32" ht="14.45" customHeight="1" x14ac:dyDescent="0.15">
      <c r="A194" s="242"/>
      <c r="B194" s="107" t="s">
        <v>238</v>
      </c>
      <c r="C194" s="92">
        <f>SUM(C185:C193)</f>
        <v>246966</v>
      </c>
      <c r="D194" s="92">
        <f>SUM(D185:D193)</f>
        <v>246966</v>
      </c>
      <c r="E194" s="92">
        <f>SUM(E185:E193)</f>
        <v>0</v>
      </c>
      <c r="F194" s="91">
        <f>SUM(F185:F193)</f>
        <v>246966</v>
      </c>
      <c r="G194" s="91" t="s">
        <v>190</v>
      </c>
      <c r="H194" s="92">
        <f>SUM(H185:H193)</f>
        <v>16479</v>
      </c>
      <c r="I194" s="92" t="s">
        <v>190</v>
      </c>
      <c r="J194" s="117" t="s">
        <v>190</v>
      </c>
      <c r="K194" s="92">
        <f>SUM(K185:K193)</f>
        <v>2327000</v>
      </c>
      <c r="L194" s="92">
        <f>SUM(L185:L193)</f>
        <v>3856915</v>
      </c>
      <c r="M194" s="92">
        <f t="shared" si="86"/>
        <v>-1529915</v>
      </c>
      <c r="N194" s="91">
        <f>SUM(N185:N193)</f>
        <v>2327000</v>
      </c>
      <c r="O194" s="91" t="s">
        <v>190</v>
      </c>
      <c r="P194" s="92">
        <f>SUM(P185:P193)</f>
        <v>22932</v>
      </c>
      <c r="Q194" s="92" t="s">
        <v>190</v>
      </c>
      <c r="R194" s="117" t="s">
        <v>190</v>
      </c>
      <c r="S194" s="92">
        <f>SUM(S185:S193)</f>
        <v>2573966</v>
      </c>
      <c r="T194" s="92">
        <f>SUM(T185:T193)</f>
        <v>4103881</v>
      </c>
      <c r="U194" s="92">
        <f>SUM(U185:U193)</f>
        <v>-1529915</v>
      </c>
      <c r="V194" s="91">
        <f>SUM(V185:V193)</f>
        <v>2573966</v>
      </c>
      <c r="W194" s="91" t="s">
        <v>190</v>
      </c>
      <c r="X194" s="92">
        <f>SUM(X185:X193)</f>
        <v>39411</v>
      </c>
      <c r="Y194" s="92" t="s">
        <v>190</v>
      </c>
      <c r="Z194" s="117" t="s">
        <v>190</v>
      </c>
      <c r="AA194"/>
      <c r="AB194"/>
      <c r="AC194"/>
      <c r="AD194"/>
      <c r="AE194"/>
      <c r="AF194"/>
    </row>
    <row r="195" spans="1:32" ht="14.45" customHeight="1" x14ac:dyDescent="0.15">
      <c r="A195" s="240" t="s">
        <v>174</v>
      </c>
      <c r="B195" s="106">
        <v>2021</v>
      </c>
      <c r="C195" s="94">
        <f>'2021 CER'!$U$3</f>
        <v>11620</v>
      </c>
      <c r="D195" s="94">
        <f>'2021 CER'!$B$22</f>
        <v>0</v>
      </c>
      <c r="E195" s="99">
        <f>C195-D195</f>
        <v>11620</v>
      </c>
      <c r="F195" s="95">
        <f>'2021 CER'!$U$22</f>
        <v>0</v>
      </c>
      <c r="G195" s="95" t="s">
        <v>190</v>
      </c>
      <c r="H195" s="94">
        <f>Account_CP2!$BL$23-Account_CP2!$BE$23</f>
        <v>0</v>
      </c>
      <c r="I195" s="94" t="s">
        <v>190</v>
      </c>
      <c r="J195" s="116" t="s">
        <v>190</v>
      </c>
      <c r="K195" s="99">
        <f>'2021 ERU'!$U$3</f>
        <v>0</v>
      </c>
      <c r="L195" s="99">
        <f>'2021 ERU'!$B$22</f>
        <v>0</v>
      </c>
      <c r="M195" s="99">
        <f>K195-L195</f>
        <v>0</v>
      </c>
      <c r="N195" s="95">
        <f>'2021 ERU'!$U$22</f>
        <v>0</v>
      </c>
      <c r="O195" s="95" t="s">
        <v>190</v>
      </c>
      <c r="P195" s="94">
        <f>Account_CP2!$DB$23-Account_CP2!$CU$23</f>
        <v>0</v>
      </c>
      <c r="Q195" s="94" t="s">
        <v>190</v>
      </c>
      <c r="R195" s="116" t="s">
        <v>190</v>
      </c>
      <c r="S195" s="94">
        <f t="shared" ref="S195" si="152">C195+K195</f>
        <v>11620</v>
      </c>
      <c r="T195" s="94">
        <f t="shared" ref="T195" si="153">D195+L195</f>
        <v>0</v>
      </c>
      <c r="U195" s="99">
        <f>S195-T195</f>
        <v>11620</v>
      </c>
      <c r="V195" s="95">
        <f>F195+N195</f>
        <v>0</v>
      </c>
      <c r="W195" s="95" t="s">
        <v>190</v>
      </c>
      <c r="X195" s="94">
        <f>H195+P195</f>
        <v>0</v>
      </c>
      <c r="Y195" s="94" t="s">
        <v>190</v>
      </c>
      <c r="Z195" s="116" t="s">
        <v>190</v>
      </c>
      <c r="AA195"/>
      <c r="AB195"/>
      <c r="AC195"/>
      <c r="AD195"/>
      <c r="AE195"/>
      <c r="AF195"/>
    </row>
    <row r="196" spans="1:32" ht="14.45" customHeight="1" x14ac:dyDescent="0.15">
      <c r="A196" s="241"/>
      <c r="B196" s="106">
        <v>2020</v>
      </c>
      <c r="C196" s="94">
        <f>'2020 CER'!$U$3</f>
        <v>10782</v>
      </c>
      <c r="D196" s="94">
        <f>'2020 CER'!$B$22</f>
        <v>0</v>
      </c>
      <c r="E196" s="99">
        <f>C196-D196</f>
        <v>10782</v>
      </c>
      <c r="F196" s="95">
        <f>'2020 CER'!$U$22</f>
        <v>0</v>
      </c>
      <c r="G196" s="95" t="s">
        <v>190</v>
      </c>
      <c r="H196" s="94">
        <f>Account_CP2!$BE$23-Account_CP2!$AX$23</f>
        <v>0</v>
      </c>
      <c r="I196" s="94" t="s">
        <v>190</v>
      </c>
      <c r="J196" s="116" t="s">
        <v>190</v>
      </c>
      <c r="K196" s="99">
        <f>'2020 ERU'!$U$3</f>
        <v>0</v>
      </c>
      <c r="L196" s="99">
        <f>'2020 ERU'!$B$22</f>
        <v>0</v>
      </c>
      <c r="M196" s="99">
        <f>K196-L196</f>
        <v>0</v>
      </c>
      <c r="N196" s="95">
        <f>'2020 ERU'!$U$22</f>
        <v>0</v>
      </c>
      <c r="O196" s="95" t="s">
        <v>190</v>
      </c>
      <c r="P196" s="94">
        <f>Account_CP2!$CU$23-Account_CP2!$CN$23</f>
        <v>0</v>
      </c>
      <c r="Q196" s="94" t="s">
        <v>190</v>
      </c>
      <c r="R196" s="116" t="s">
        <v>190</v>
      </c>
      <c r="S196" s="94">
        <f t="shared" ref="S196:T198" si="154">C196+K196</f>
        <v>10782</v>
      </c>
      <c r="T196" s="94">
        <f t="shared" si="154"/>
        <v>0</v>
      </c>
      <c r="U196" s="99">
        <f>S196-T196</f>
        <v>10782</v>
      </c>
      <c r="V196" s="95">
        <f>F196+N196</f>
        <v>0</v>
      </c>
      <c r="W196" s="95" t="s">
        <v>190</v>
      </c>
      <c r="X196" s="94">
        <f>H196+P196</f>
        <v>0</v>
      </c>
      <c r="Y196" s="94" t="s">
        <v>190</v>
      </c>
      <c r="Z196" s="116" t="s">
        <v>190</v>
      </c>
      <c r="AA196"/>
      <c r="AB196"/>
      <c r="AC196"/>
      <c r="AD196"/>
      <c r="AE196"/>
      <c r="AF196"/>
    </row>
    <row r="197" spans="1:32" ht="14.45" customHeight="1" x14ac:dyDescent="0.15">
      <c r="A197" s="241"/>
      <c r="B197" s="106">
        <v>2019</v>
      </c>
      <c r="C197" s="94">
        <f>'2019 CER'!$U$3</f>
        <v>58512</v>
      </c>
      <c r="D197" s="94">
        <f>'2019 CER'!$B$22</f>
        <v>0</v>
      </c>
      <c r="E197" s="99">
        <f>C197-D197</f>
        <v>58512</v>
      </c>
      <c r="F197" s="95">
        <f>'2019 CER'!$U$22</f>
        <v>0</v>
      </c>
      <c r="G197" s="95" t="s">
        <v>190</v>
      </c>
      <c r="H197" s="94">
        <f>Account_CP2!$AX$23-Account_CP2!$AQ$23</f>
        <v>0</v>
      </c>
      <c r="I197" s="94" t="s">
        <v>190</v>
      </c>
      <c r="J197" s="116" t="s">
        <v>190</v>
      </c>
      <c r="K197" s="99">
        <f>'2019 ERU'!$U$3</f>
        <v>0</v>
      </c>
      <c r="L197" s="99">
        <f>'2019 ERU'!$B$22</f>
        <v>0</v>
      </c>
      <c r="M197" s="99">
        <f t="shared" si="86"/>
        <v>0</v>
      </c>
      <c r="N197" s="95">
        <f>'2019 ERU'!$U$22</f>
        <v>0</v>
      </c>
      <c r="O197" s="95" t="s">
        <v>190</v>
      </c>
      <c r="P197" s="94">
        <f>Account_CP2!$CN$23-Account_CP2!$CG$23</f>
        <v>0</v>
      </c>
      <c r="Q197" s="94" t="s">
        <v>190</v>
      </c>
      <c r="R197" s="116" t="s">
        <v>190</v>
      </c>
      <c r="S197" s="94">
        <f t="shared" si="154"/>
        <v>58512</v>
      </c>
      <c r="T197" s="94">
        <f t="shared" si="154"/>
        <v>0</v>
      </c>
      <c r="U197" s="99">
        <f>S197-T197</f>
        <v>58512</v>
      </c>
      <c r="V197" s="95">
        <f>F197+N197</f>
        <v>0</v>
      </c>
      <c r="W197" s="95" t="s">
        <v>190</v>
      </c>
      <c r="X197" s="94">
        <f>H197+P197</f>
        <v>0</v>
      </c>
      <c r="Y197" s="94" t="s">
        <v>190</v>
      </c>
      <c r="Z197" s="116" t="s">
        <v>190</v>
      </c>
      <c r="AA197"/>
      <c r="AB197"/>
      <c r="AC197"/>
      <c r="AD197"/>
      <c r="AE197"/>
      <c r="AF197"/>
    </row>
    <row r="198" spans="1:32" ht="14.45" customHeight="1" x14ac:dyDescent="0.15">
      <c r="A198" s="241"/>
      <c r="B198" s="106">
        <v>2018</v>
      </c>
      <c r="C198" s="94">
        <f>'2018 CER'!$U$3</f>
        <v>17918</v>
      </c>
      <c r="D198" s="94">
        <f>'2018 CER'!$B$22</f>
        <v>0</v>
      </c>
      <c r="E198" s="99">
        <f t="shared" ref="E198:E203" si="155">C198-D198</f>
        <v>17918</v>
      </c>
      <c r="F198" s="95">
        <f>'2018 CER'!$U$22</f>
        <v>0</v>
      </c>
      <c r="G198" s="95" t="s">
        <v>190</v>
      </c>
      <c r="H198" s="94">
        <f>Account_CP2!$AQ$23-Account_CP2!$AJ$23</f>
        <v>0</v>
      </c>
      <c r="I198" s="94" t="s">
        <v>190</v>
      </c>
      <c r="J198" s="116" t="s">
        <v>190</v>
      </c>
      <c r="K198" s="99">
        <f>'2018 ERU'!$U$3</f>
        <v>0</v>
      </c>
      <c r="L198" s="99">
        <f>'2018 ERU'!$B$22</f>
        <v>0</v>
      </c>
      <c r="M198" s="99">
        <f>K198-L198</f>
        <v>0</v>
      </c>
      <c r="N198" s="95">
        <f>'2018 ERU'!$U$22</f>
        <v>0</v>
      </c>
      <c r="O198" s="95" t="s">
        <v>190</v>
      </c>
      <c r="P198" s="94">
        <f>Account_CP2!$CG$23-Account_CP2!$BZ$23</f>
        <v>0</v>
      </c>
      <c r="Q198" s="94" t="s">
        <v>190</v>
      </c>
      <c r="R198" s="116" t="s">
        <v>190</v>
      </c>
      <c r="S198" s="94">
        <f t="shared" si="154"/>
        <v>17918</v>
      </c>
      <c r="T198" s="94">
        <f t="shared" si="154"/>
        <v>0</v>
      </c>
      <c r="U198" s="99">
        <f t="shared" ref="U198:U203" si="156">S198-T198</f>
        <v>17918</v>
      </c>
      <c r="V198" s="95">
        <f t="shared" ref="V198:V203" si="157">F198+N198</f>
        <v>0</v>
      </c>
      <c r="W198" s="95" t="s">
        <v>190</v>
      </c>
      <c r="X198" s="94">
        <f t="shared" ref="X198:X203" si="158">H198+P198</f>
        <v>0</v>
      </c>
      <c r="Y198" s="94" t="s">
        <v>190</v>
      </c>
      <c r="Z198" s="116" t="s">
        <v>190</v>
      </c>
      <c r="AA198"/>
      <c r="AB198"/>
      <c r="AC198"/>
      <c r="AD198"/>
      <c r="AE198"/>
      <c r="AF198"/>
    </row>
    <row r="199" spans="1:32" ht="14.45" customHeight="1" x14ac:dyDescent="0.15">
      <c r="A199" s="241"/>
      <c r="B199" s="106">
        <v>2017</v>
      </c>
      <c r="C199" s="94">
        <f>'2017 CER'!$U$3</f>
        <v>1067765</v>
      </c>
      <c r="D199" s="94">
        <f>'2017 CER'!$B$22</f>
        <v>864097</v>
      </c>
      <c r="E199" s="99">
        <f t="shared" si="155"/>
        <v>203668</v>
      </c>
      <c r="F199" s="95">
        <f>'2017 CER'!$U$22</f>
        <v>527006</v>
      </c>
      <c r="G199" s="95" t="s">
        <v>190</v>
      </c>
      <c r="H199" s="94">
        <f>Account_CP2!$AJ$23-Account_CP2!$AC$23</f>
        <v>0</v>
      </c>
      <c r="I199" s="94" t="s">
        <v>190</v>
      </c>
      <c r="J199" s="116" t="s">
        <v>190</v>
      </c>
      <c r="K199" s="99">
        <f>'2017 ERU'!$U$3</f>
        <v>0</v>
      </c>
      <c r="L199" s="99">
        <f>'2017 ERU'!$B$22</f>
        <v>0</v>
      </c>
      <c r="M199" s="99">
        <f t="shared" si="86"/>
        <v>0</v>
      </c>
      <c r="N199" s="95">
        <f>'2017 ERU'!$U$22</f>
        <v>0</v>
      </c>
      <c r="O199" s="95" t="s">
        <v>190</v>
      </c>
      <c r="P199" s="94">
        <f>Account_CP2!$BZ$23-Account_CP2!$BS$23</f>
        <v>0</v>
      </c>
      <c r="Q199" s="94" t="s">
        <v>190</v>
      </c>
      <c r="R199" s="116" t="s">
        <v>190</v>
      </c>
      <c r="S199" s="94">
        <f t="shared" ref="S199:T203" si="159">C199+K199</f>
        <v>1067765</v>
      </c>
      <c r="T199" s="94">
        <f t="shared" si="159"/>
        <v>864097</v>
      </c>
      <c r="U199" s="99">
        <f t="shared" si="156"/>
        <v>203668</v>
      </c>
      <c r="V199" s="95">
        <f t="shared" si="157"/>
        <v>527006</v>
      </c>
      <c r="W199" s="95" t="s">
        <v>190</v>
      </c>
      <c r="X199" s="94">
        <f t="shared" si="158"/>
        <v>0</v>
      </c>
      <c r="Y199" s="94" t="s">
        <v>190</v>
      </c>
      <c r="Z199" s="116" t="s">
        <v>190</v>
      </c>
      <c r="AA199"/>
      <c r="AB199"/>
      <c r="AC199"/>
      <c r="AD199"/>
      <c r="AE199"/>
      <c r="AF199"/>
    </row>
    <row r="200" spans="1:32" ht="14.45" customHeight="1" x14ac:dyDescent="0.15">
      <c r="A200" s="241"/>
      <c r="B200" s="106">
        <v>2016</v>
      </c>
      <c r="C200" s="94">
        <f>'2016 CER'!U3</f>
        <v>465958</v>
      </c>
      <c r="D200" s="94">
        <f>'2016 CER'!B22</f>
        <v>244832</v>
      </c>
      <c r="E200" s="99">
        <f t="shared" si="155"/>
        <v>221126</v>
      </c>
      <c r="F200" s="95">
        <f>'2016 CER'!U22</f>
        <v>0</v>
      </c>
      <c r="G200" s="95" t="s">
        <v>190</v>
      </c>
      <c r="H200" s="94">
        <f>Account_CP2!$AC$23-Account_CP2!$V$23</f>
        <v>0</v>
      </c>
      <c r="I200" s="94" t="s">
        <v>190</v>
      </c>
      <c r="J200" s="116" t="s">
        <v>190</v>
      </c>
      <c r="K200" s="99">
        <f>'2016 ERU'!U3</f>
        <v>0</v>
      </c>
      <c r="L200" s="99">
        <f>'2016 ERU'!B22</f>
        <v>0</v>
      </c>
      <c r="M200" s="99">
        <f t="shared" si="86"/>
        <v>0</v>
      </c>
      <c r="N200" s="95">
        <f>'2016 ERU'!U22</f>
        <v>0</v>
      </c>
      <c r="O200" s="95" t="s">
        <v>190</v>
      </c>
      <c r="P200" s="94">
        <f>Account_CP2!$BS$23</f>
        <v>0</v>
      </c>
      <c r="Q200" s="94" t="s">
        <v>190</v>
      </c>
      <c r="R200" s="116" t="s">
        <v>190</v>
      </c>
      <c r="S200" s="94">
        <f t="shared" si="159"/>
        <v>465958</v>
      </c>
      <c r="T200" s="94">
        <f t="shared" si="159"/>
        <v>244832</v>
      </c>
      <c r="U200" s="99">
        <f t="shared" si="156"/>
        <v>221126</v>
      </c>
      <c r="V200" s="95">
        <f t="shared" si="157"/>
        <v>0</v>
      </c>
      <c r="W200" s="95" t="s">
        <v>190</v>
      </c>
      <c r="X200" s="94">
        <f t="shared" si="158"/>
        <v>0</v>
      </c>
      <c r="Y200" s="94" t="s">
        <v>190</v>
      </c>
      <c r="Z200" s="116" t="s">
        <v>190</v>
      </c>
      <c r="AA200"/>
      <c r="AB200"/>
      <c r="AC200"/>
      <c r="AD200"/>
      <c r="AE200"/>
      <c r="AF200"/>
    </row>
    <row r="201" spans="1:32" ht="14.45" customHeight="1" x14ac:dyDescent="0.15">
      <c r="A201" s="241"/>
      <c r="B201" s="106">
        <v>2015</v>
      </c>
      <c r="C201" s="99">
        <f>'2015 CER'!U3</f>
        <v>241939</v>
      </c>
      <c r="D201" s="99">
        <f>'2015 CER'!B22</f>
        <v>0</v>
      </c>
      <c r="E201" s="99">
        <f t="shared" si="155"/>
        <v>241939</v>
      </c>
      <c r="F201" s="95">
        <f>'2015 CER'!U22</f>
        <v>0</v>
      </c>
      <c r="G201" s="100" t="s">
        <v>190</v>
      </c>
      <c r="H201" s="94">
        <f>Account_CP2!$V$23-Account_CP2!$O$23</f>
        <v>0</v>
      </c>
      <c r="I201" s="99" t="s">
        <v>190</v>
      </c>
      <c r="J201" s="115" t="s">
        <v>190</v>
      </c>
      <c r="K201" s="99">
        <v>0</v>
      </c>
      <c r="L201" s="99">
        <v>0</v>
      </c>
      <c r="M201" s="99">
        <f t="shared" si="86"/>
        <v>0</v>
      </c>
      <c r="N201" s="95">
        <v>0</v>
      </c>
      <c r="O201" s="100" t="s">
        <v>190</v>
      </c>
      <c r="P201" s="99">
        <v>0</v>
      </c>
      <c r="Q201" s="99" t="s">
        <v>190</v>
      </c>
      <c r="R201" s="115" t="s">
        <v>190</v>
      </c>
      <c r="S201" s="99">
        <f t="shared" si="159"/>
        <v>241939</v>
      </c>
      <c r="T201" s="99">
        <f t="shared" si="159"/>
        <v>0</v>
      </c>
      <c r="U201" s="99">
        <f t="shared" si="156"/>
        <v>241939</v>
      </c>
      <c r="V201" s="95">
        <f t="shared" si="157"/>
        <v>0</v>
      </c>
      <c r="W201" s="100" t="s">
        <v>190</v>
      </c>
      <c r="X201" s="94">
        <f t="shared" si="158"/>
        <v>0</v>
      </c>
      <c r="Y201" s="99" t="s">
        <v>190</v>
      </c>
      <c r="Z201" s="115" t="s">
        <v>190</v>
      </c>
      <c r="AA201"/>
      <c r="AB201"/>
      <c r="AC201"/>
      <c r="AD201"/>
      <c r="AE201"/>
      <c r="AF201"/>
    </row>
    <row r="202" spans="1:32" ht="14.45" customHeight="1" x14ac:dyDescent="0.15">
      <c r="A202" s="241"/>
      <c r="B202" s="106">
        <v>2014</v>
      </c>
      <c r="C202" s="99">
        <f>'2014 CER'!U3</f>
        <v>273184</v>
      </c>
      <c r="D202" s="99">
        <f>'2014 CER'!B22</f>
        <v>0</v>
      </c>
      <c r="E202" s="99">
        <f t="shared" si="155"/>
        <v>273184</v>
      </c>
      <c r="F202" s="95">
        <f>'2014 CER'!U22</f>
        <v>0</v>
      </c>
      <c r="G202" s="100" t="s">
        <v>190</v>
      </c>
      <c r="H202" s="94">
        <f>Account_CP2!$O$23-Account_CP2!$H$23</f>
        <v>0</v>
      </c>
      <c r="I202" s="99" t="s">
        <v>190</v>
      </c>
      <c r="J202" s="115" t="s">
        <v>190</v>
      </c>
      <c r="K202" s="99">
        <v>0</v>
      </c>
      <c r="L202" s="99">
        <v>0</v>
      </c>
      <c r="M202" s="99">
        <f t="shared" si="86"/>
        <v>0</v>
      </c>
      <c r="N202" s="95">
        <v>0</v>
      </c>
      <c r="O202" s="100" t="s">
        <v>190</v>
      </c>
      <c r="P202" s="99">
        <v>0</v>
      </c>
      <c r="Q202" s="99" t="s">
        <v>190</v>
      </c>
      <c r="R202" s="115" t="s">
        <v>190</v>
      </c>
      <c r="S202" s="99">
        <f t="shared" si="159"/>
        <v>273184</v>
      </c>
      <c r="T202" s="99">
        <f t="shared" si="159"/>
        <v>0</v>
      </c>
      <c r="U202" s="99">
        <f t="shared" si="156"/>
        <v>273184</v>
      </c>
      <c r="V202" s="95">
        <f t="shared" si="157"/>
        <v>0</v>
      </c>
      <c r="W202" s="100" t="s">
        <v>190</v>
      </c>
      <c r="X202" s="94">
        <f t="shared" si="158"/>
        <v>0</v>
      </c>
      <c r="Y202" s="99" t="s">
        <v>190</v>
      </c>
      <c r="Z202" s="115" t="s">
        <v>190</v>
      </c>
      <c r="AA202"/>
      <c r="AB202"/>
      <c r="AC202"/>
      <c r="AD202"/>
      <c r="AE202"/>
      <c r="AF202"/>
    </row>
    <row r="203" spans="1:32" ht="14.45" customHeight="1" x14ac:dyDescent="0.15">
      <c r="A203" s="241"/>
      <c r="B203" s="106">
        <v>2013</v>
      </c>
      <c r="C203" s="99">
        <f>'2013 CER'!U3</f>
        <v>0</v>
      </c>
      <c r="D203" s="99">
        <f>'2013 CER'!B22</f>
        <v>0</v>
      </c>
      <c r="E203" s="99">
        <f t="shared" si="155"/>
        <v>0</v>
      </c>
      <c r="F203" s="95">
        <f>'2013 CER'!U22</f>
        <v>0</v>
      </c>
      <c r="G203" s="100" t="s">
        <v>190</v>
      </c>
      <c r="H203" s="94">
        <f>Account_CP2!$H$23</f>
        <v>0</v>
      </c>
      <c r="I203" s="99" t="s">
        <v>190</v>
      </c>
      <c r="J203" s="115" t="s">
        <v>190</v>
      </c>
      <c r="K203" s="99">
        <v>0</v>
      </c>
      <c r="L203" s="99">
        <v>0</v>
      </c>
      <c r="M203" s="99">
        <f t="shared" si="86"/>
        <v>0</v>
      </c>
      <c r="N203" s="95">
        <v>0</v>
      </c>
      <c r="O203" s="100" t="s">
        <v>190</v>
      </c>
      <c r="P203" s="99">
        <v>0</v>
      </c>
      <c r="Q203" s="99" t="s">
        <v>190</v>
      </c>
      <c r="R203" s="115" t="s">
        <v>190</v>
      </c>
      <c r="S203" s="99">
        <f t="shared" si="159"/>
        <v>0</v>
      </c>
      <c r="T203" s="99">
        <f t="shared" si="159"/>
        <v>0</v>
      </c>
      <c r="U203" s="99">
        <f t="shared" si="156"/>
        <v>0</v>
      </c>
      <c r="V203" s="95">
        <f t="shared" si="157"/>
        <v>0</v>
      </c>
      <c r="W203" s="100" t="s">
        <v>190</v>
      </c>
      <c r="X203" s="94">
        <f t="shared" si="158"/>
        <v>0</v>
      </c>
      <c r="Y203" s="99" t="s">
        <v>190</v>
      </c>
      <c r="Z203" s="115" t="s">
        <v>190</v>
      </c>
      <c r="AA203"/>
      <c r="AB203"/>
      <c r="AC203"/>
      <c r="AD203"/>
      <c r="AE203"/>
      <c r="AF203"/>
    </row>
    <row r="204" spans="1:32" ht="14.45" customHeight="1" x14ac:dyDescent="0.15">
      <c r="A204" s="242"/>
      <c r="B204" s="107" t="s">
        <v>238</v>
      </c>
      <c r="C204" s="92">
        <f>SUM(C195:C203)</f>
        <v>2147678</v>
      </c>
      <c r="D204" s="92">
        <f>SUM(D195:D203)</f>
        <v>1108929</v>
      </c>
      <c r="E204" s="92">
        <f>SUM(E195:E203)</f>
        <v>1038749</v>
      </c>
      <c r="F204" s="91">
        <f>SUM(F195:F203)</f>
        <v>527006</v>
      </c>
      <c r="G204" s="91" t="s">
        <v>190</v>
      </c>
      <c r="H204" s="92">
        <f>SUM(H195:H203)</f>
        <v>0</v>
      </c>
      <c r="I204" s="92" t="s">
        <v>190</v>
      </c>
      <c r="J204" s="117" t="s">
        <v>190</v>
      </c>
      <c r="K204" s="92">
        <f>SUM(K195:K203)</f>
        <v>0</v>
      </c>
      <c r="L204" s="92">
        <f>SUM(L195:L203)</f>
        <v>0</v>
      </c>
      <c r="M204" s="92">
        <f t="shared" si="86"/>
        <v>0</v>
      </c>
      <c r="N204" s="91">
        <f>SUM(N195:N203)</f>
        <v>0</v>
      </c>
      <c r="O204" s="91" t="s">
        <v>190</v>
      </c>
      <c r="P204" s="92">
        <f>SUM(P195:P203)</f>
        <v>0</v>
      </c>
      <c r="Q204" s="92" t="s">
        <v>190</v>
      </c>
      <c r="R204" s="117" t="s">
        <v>190</v>
      </c>
      <c r="S204" s="92">
        <f>SUM(S195:S203)</f>
        <v>2147678</v>
      </c>
      <c r="T204" s="92">
        <f>SUM(T195:T203)</f>
        <v>1108929</v>
      </c>
      <c r="U204" s="92">
        <f>SUM(U195:U203)</f>
        <v>1038749</v>
      </c>
      <c r="V204" s="91">
        <f>SUM(V195:V203)</f>
        <v>527006</v>
      </c>
      <c r="W204" s="91" t="s">
        <v>190</v>
      </c>
      <c r="X204" s="92">
        <f>SUM(X195:X203)</f>
        <v>0</v>
      </c>
      <c r="Y204" s="92" t="s">
        <v>190</v>
      </c>
      <c r="Z204" s="117" t="s">
        <v>190</v>
      </c>
      <c r="AA204"/>
      <c r="AB204"/>
      <c r="AC204"/>
      <c r="AD204"/>
      <c r="AE204"/>
      <c r="AF204"/>
    </row>
    <row r="205" spans="1:32" ht="14.45" customHeight="1" x14ac:dyDescent="0.15">
      <c r="A205" s="240" t="s">
        <v>129</v>
      </c>
      <c r="B205" s="106">
        <v>2021</v>
      </c>
      <c r="C205" s="94">
        <f>'2021 CER'!$V$3</f>
        <v>22123598</v>
      </c>
      <c r="D205" s="94">
        <f>'2021 CER'!$B$23</f>
        <v>19629098</v>
      </c>
      <c r="E205" s="99">
        <f>C205-D205</f>
        <v>2494500</v>
      </c>
      <c r="F205" s="95">
        <f>'2021 CER'!$V$23</f>
        <v>0</v>
      </c>
      <c r="G205" s="95" t="s">
        <v>190</v>
      </c>
      <c r="H205" s="94">
        <f>Account_CP2!$BL$24-Account_CP2!$BE$24</f>
        <v>1647550</v>
      </c>
      <c r="I205" s="94" t="s">
        <v>190</v>
      </c>
      <c r="J205" s="116" t="s">
        <v>190</v>
      </c>
      <c r="K205" s="99">
        <f>'2021 ERU'!$V$3</f>
        <v>1</v>
      </c>
      <c r="L205" s="99">
        <f>'2021 ERU'!$B$23</f>
        <v>1</v>
      </c>
      <c r="M205" s="99">
        <f>K205-L205</f>
        <v>0</v>
      </c>
      <c r="N205" s="95">
        <f>'2021 ERU'!$V$23</f>
        <v>0</v>
      </c>
      <c r="O205" s="95" t="s">
        <v>190</v>
      </c>
      <c r="P205" s="94">
        <f>Account_CP2!$DB$24-Account_CP2!$CU$24</f>
        <v>0</v>
      </c>
      <c r="Q205" s="94" t="s">
        <v>190</v>
      </c>
      <c r="R205" s="116" t="s">
        <v>190</v>
      </c>
      <c r="S205" s="94">
        <f t="shared" ref="S205" si="160">C205+K205</f>
        <v>22123599</v>
      </c>
      <c r="T205" s="94">
        <f t="shared" ref="T205" si="161">D205+L205</f>
        <v>19629099</v>
      </c>
      <c r="U205" s="99">
        <f>S205-T205</f>
        <v>2494500</v>
      </c>
      <c r="V205" s="95">
        <f>F205+N205</f>
        <v>0</v>
      </c>
      <c r="W205" s="95" t="s">
        <v>190</v>
      </c>
      <c r="X205" s="94">
        <f>H205+P205</f>
        <v>1647550</v>
      </c>
      <c r="Y205" s="94" t="s">
        <v>190</v>
      </c>
      <c r="Z205" s="116" t="s">
        <v>190</v>
      </c>
      <c r="AA205"/>
      <c r="AB205"/>
      <c r="AC205"/>
      <c r="AD205"/>
      <c r="AE205"/>
      <c r="AF205"/>
    </row>
    <row r="206" spans="1:32" ht="14.45" customHeight="1" x14ac:dyDescent="0.15">
      <c r="A206" s="241"/>
      <c r="B206" s="106">
        <v>2020</v>
      </c>
      <c r="C206" s="94">
        <f>'2020 CER'!$V$3</f>
        <v>19828771</v>
      </c>
      <c r="D206" s="94">
        <f>'2020 CER'!$B$23</f>
        <v>18103712</v>
      </c>
      <c r="E206" s="99">
        <f>C206-D206</f>
        <v>1725059</v>
      </c>
      <c r="F206" s="95">
        <f>'2020 CER'!$V$23</f>
        <v>0</v>
      </c>
      <c r="G206" s="95" t="s">
        <v>190</v>
      </c>
      <c r="H206" s="94">
        <f>Account_CP2!$BE$24-Account_CP2!$AX$24</f>
        <v>156502</v>
      </c>
      <c r="I206" s="94" t="s">
        <v>190</v>
      </c>
      <c r="J206" s="116" t="s">
        <v>190</v>
      </c>
      <c r="K206" s="99">
        <f>'2020 ERU'!$V$3</f>
        <v>0</v>
      </c>
      <c r="L206" s="99">
        <f>'2020 ERU'!$B$23</f>
        <v>0</v>
      </c>
      <c r="M206" s="99">
        <f>K206-L206</f>
        <v>0</v>
      </c>
      <c r="N206" s="95">
        <f>'2020 ERU'!$V$23</f>
        <v>0</v>
      </c>
      <c r="O206" s="95" t="s">
        <v>190</v>
      </c>
      <c r="P206" s="94">
        <f>Account_CP2!$CU$24-Account_CP2!$CN$24</f>
        <v>0</v>
      </c>
      <c r="Q206" s="94" t="s">
        <v>190</v>
      </c>
      <c r="R206" s="116" t="s">
        <v>190</v>
      </c>
      <c r="S206" s="94">
        <f t="shared" ref="S206:T208" si="162">C206+K206</f>
        <v>19828771</v>
      </c>
      <c r="T206" s="94">
        <f t="shared" si="162"/>
        <v>18103712</v>
      </c>
      <c r="U206" s="99">
        <f>S206-T206</f>
        <v>1725059</v>
      </c>
      <c r="V206" s="95">
        <f>F206+N206</f>
        <v>0</v>
      </c>
      <c r="W206" s="95" t="s">
        <v>190</v>
      </c>
      <c r="X206" s="94">
        <f>H206+P206</f>
        <v>156502</v>
      </c>
      <c r="Y206" s="94" t="s">
        <v>190</v>
      </c>
      <c r="Z206" s="116" t="s">
        <v>190</v>
      </c>
      <c r="AA206"/>
      <c r="AB206"/>
      <c r="AC206"/>
      <c r="AD206"/>
      <c r="AE206"/>
      <c r="AF206"/>
    </row>
    <row r="207" spans="1:32" ht="14.45" customHeight="1" x14ac:dyDescent="0.15">
      <c r="A207" s="241"/>
      <c r="B207" s="106">
        <v>2019</v>
      </c>
      <c r="C207" s="94">
        <f>'2019 CER'!$V$3</f>
        <v>13790047</v>
      </c>
      <c r="D207" s="94">
        <f>'2019 CER'!$B$23</f>
        <v>13583887</v>
      </c>
      <c r="E207" s="99">
        <f>C207-D207</f>
        <v>206160</v>
      </c>
      <c r="F207" s="95">
        <f>'2019 CER'!$V$23</f>
        <v>0</v>
      </c>
      <c r="G207" s="95" t="s">
        <v>190</v>
      </c>
      <c r="H207" s="94">
        <f>Account_CP2!$AX$24-Account_CP2!$AQ$24</f>
        <v>480207</v>
      </c>
      <c r="I207" s="94" t="s">
        <v>190</v>
      </c>
      <c r="J207" s="116" t="s">
        <v>190</v>
      </c>
      <c r="K207" s="99">
        <f>'2019 ERU'!$V$3</f>
        <v>4849889</v>
      </c>
      <c r="L207" s="99">
        <f>'2019 ERU'!$B$23</f>
        <v>4844889</v>
      </c>
      <c r="M207" s="99">
        <f t="shared" si="86"/>
        <v>5000</v>
      </c>
      <c r="N207" s="95">
        <f>'2019 ERU'!$V$23</f>
        <v>0</v>
      </c>
      <c r="O207" s="95" t="s">
        <v>190</v>
      </c>
      <c r="P207" s="94">
        <f>Account_CP2!$CN$24-Account_CP2!$CG$24</f>
        <v>5000</v>
      </c>
      <c r="Q207" s="94" t="s">
        <v>190</v>
      </c>
      <c r="R207" s="116" t="s">
        <v>190</v>
      </c>
      <c r="S207" s="94">
        <f t="shared" si="162"/>
        <v>18639936</v>
      </c>
      <c r="T207" s="94">
        <f t="shared" si="162"/>
        <v>18428776</v>
      </c>
      <c r="U207" s="99">
        <f>S207-T207</f>
        <v>211160</v>
      </c>
      <c r="V207" s="95">
        <f>F207+N207</f>
        <v>0</v>
      </c>
      <c r="W207" s="95" t="s">
        <v>190</v>
      </c>
      <c r="X207" s="94">
        <f>H207+P207</f>
        <v>485207</v>
      </c>
      <c r="Y207" s="94" t="s">
        <v>190</v>
      </c>
      <c r="Z207" s="116" t="s">
        <v>190</v>
      </c>
      <c r="AA207"/>
      <c r="AB207"/>
      <c r="AC207"/>
      <c r="AD207"/>
      <c r="AE207"/>
      <c r="AF207"/>
    </row>
    <row r="208" spans="1:32" ht="14.45" customHeight="1" x14ac:dyDescent="0.15">
      <c r="A208" s="241"/>
      <c r="B208" s="106">
        <v>2018</v>
      </c>
      <c r="C208" s="94">
        <f>'2018 CER'!$V$3</f>
        <v>9012522</v>
      </c>
      <c r="D208" s="94">
        <f>'2018 CER'!$B$23</f>
        <v>8775611</v>
      </c>
      <c r="E208" s="99">
        <f t="shared" ref="E208:E213" si="163">C208-D208</f>
        <v>236911</v>
      </c>
      <c r="F208" s="95">
        <f>'2018 CER'!$V$23</f>
        <v>0</v>
      </c>
      <c r="G208" s="95" t="s">
        <v>190</v>
      </c>
      <c r="H208" s="94">
        <f>Account_CP2!$AQ$24-Account_CP2!$AJ$24</f>
        <v>196361</v>
      </c>
      <c r="I208" s="94" t="s">
        <v>190</v>
      </c>
      <c r="J208" s="116" t="s">
        <v>190</v>
      </c>
      <c r="K208" s="99">
        <f>'2018 ERU'!$V$3</f>
        <v>0</v>
      </c>
      <c r="L208" s="99">
        <f>'2018 ERU'!$B$23</f>
        <v>5336075</v>
      </c>
      <c r="M208" s="99">
        <f>K208-L208</f>
        <v>-5336075</v>
      </c>
      <c r="N208" s="95">
        <f>'2018 ERU'!$V$23</f>
        <v>0</v>
      </c>
      <c r="O208" s="95" t="s">
        <v>190</v>
      </c>
      <c r="P208" s="94">
        <f>Account_CP2!$CG$24-Account_CP2!$BZ$24</f>
        <v>0</v>
      </c>
      <c r="Q208" s="94" t="s">
        <v>190</v>
      </c>
      <c r="R208" s="116" t="s">
        <v>190</v>
      </c>
      <c r="S208" s="94">
        <f t="shared" si="162"/>
        <v>9012522</v>
      </c>
      <c r="T208" s="94">
        <f t="shared" si="162"/>
        <v>14111686</v>
      </c>
      <c r="U208" s="99">
        <f t="shared" ref="U208:U213" si="164">S208-T208</f>
        <v>-5099164</v>
      </c>
      <c r="V208" s="95">
        <f t="shared" ref="V208:V213" si="165">F208+N208</f>
        <v>0</v>
      </c>
      <c r="W208" s="95" t="s">
        <v>190</v>
      </c>
      <c r="X208" s="94">
        <f t="shared" ref="X208:X213" si="166">H208+P208</f>
        <v>196361</v>
      </c>
      <c r="Y208" s="94" t="s">
        <v>190</v>
      </c>
      <c r="Z208" s="116" t="s">
        <v>190</v>
      </c>
      <c r="AA208"/>
      <c r="AB208"/>
      <c r="AC208"/>
      <c r="AD208"/>
      <c r="AE208"/>
      <c r="AF208"/>
    </row>
    <row r="209" spans="1:32" ht="14.45" customHeight="1" x14ac:dyDescent="0.15">
      <c r="A209" s="241"/>
      <c r="B209" s="106">
        <v>2017</v>
      </c>
      <c r="C209" s="94">
        <f>'2017 CER'!$V$3</f>
        <v>14241126</v>
      </c>
      <c r="D209" s="94">
        <f>'2017 CER'!$B$23</f>
        <v>18254957</v>
      </c>
      <c r="E209" s="99">
        <f t="shared" si="163"/>
        <v>-4013831</v>
      </c>
      <c r="F209" s="95">
        <f>'2017 CER'!$V$23</f>
        <v>0</v>
      </c>
      <c r="G209" s="95" t="s">
        <v>190</v>
      </c>
      <c r="H209" s="94">
        <f>Account_CP2!$AJ$24-Account_CP2!$AC$24</f>
        <v>42372</v>
      </c>
      <c r="I209" s="94" t="s">
        <v>190</v>
      </c>
      <c r="J209" s="116" t="s">
        <v>190</v>
      </c>
      <c r="K209" s="99">
        <f>'2017 ERU'!$V$3</f>
        <v>5346077</v>
      </c>
      <c r="L209" s="99">
        <f>'2017 ERU'!$B$23</f>
        <v>2</v>
      </c>
      <c r="M209" s="99">
        <f t="shared" si="86"/>
        <v>5346075</v>
      </c>
      <c r="N209" s="95">
        <f>'2017 ERU'!$V$23</f>
        <v>0</v>
      </c>
      <c r="O209" s="95" t="s">
        <v>190</v>
      </c>
      <c r="P209" s="94">
        <f>Account_CP2!$BZ$24-Account_CP2!$BS$24</f>
        <v>10000</v>
      </c>
      <c r="Q209" s="94" t="s">
        <v>190</v>
      </c>
      <c r="R209" s="116" t="s">
        <v>190</v>
      </c>
      <c r="S209" s="94">
        <f t="shared" ref="S209:T213" si="167">C209+K209</f>
        <v>19587203</v>
      </c>
      <c r="T209" s="94">
        <f t="shared" si="167"/>
        <v>18254959</v>
      </c>
      <c r="U209" s="99">
        <f t="shared" si="164"/>
        <v>1332244</v>
      </c>
      <c r="V209" s="95">
        <f t="shared" si="165"/>
        <v>0</v>
      </c>
      <c r="W209" s="95" t="s">
        <v>190</v>
      </c>
      <c r="X209" s="94">
        <f t="shared" si="166"/>
        <v>52372</v>
      </c>
      <c r="Y209" s="94" t="s">
        <v>190</v>
      </c>
      <c r="Z209" s="116" t="s">
        <v>190</v>
      </c>
      <c r="AA209"/>
      <c r="AB209"/>
      <c r="AC209"/>
      <c r="AD209"/>
      <c r="AE209"/>
      <c r="AF209"/>
    </row>
    <row r="210" spans="1:32" ht="14.45" customHeight="1" x14ac:dyDescent="0.15">
      <c r="A210" s="241"/>
      <c r="B210" s="106">
        <v>2016</v>
      </c>
      <c r="C210" s="94">
        <f>'2016 CER'!V3</f>
        <v>15981353</v>
      </c>
      <c r="D210" s="94">
        <f>'2016 CER'!B23</f>
        <v>9564033</v>
      </c>
      <c r="E210" s="99">
        <f t="shared" si="163"/>
        <v>6417320</v>
      </c>
      <c r="F210" s="95">
        <f>'2016 CER'!V23</f>
        <v>0</v>
      </c>
      <c r="G210" s="95" t="s">
        <v>190</v>
      </c>
      <c r="H210" s="94">
        <f>Account_CP2!$AC$24-Account_CP2!$V$24</f>
        <v>78031</v>
      </c>
      <c r="I210" s="94" t="s">
        <v>190</v>
      </c>
      <c r="J210" s="116" t="s">
        <v>190</v>
      </c>
      <c r="K210" s="99">
        <f>'2016 ERU'!V3</f>
        <v>0</v>
      </c>
      <c r="L210" s="99">
        <f>'2016 ERU'!B23</f>
        <v>0</v>
      </c>
      <c r="M210" s="99">
        <f t="shared" si="86"/>
        <v>0</v>
      </c>
      <c r="N210" s="95">
        <f>'2016 ERU'!V23</f>
        <v>0</v>
      </c>
      <c r="O210" s="95" t="s">
        <v>190</v>
      </c>
      <c r="P210" s="94">
        <f>Account_CP2!$BS$24</f>
        <v>0</v>
      </c>
      <c r="Q210" s="94" t="s">
        <v>190</v>
      </c>
      <c r="R210" s="116" t="s">
        <v>190</v>
      </c>
      <c r="S210" s="94">
        <f t="shared" si="167"/>
        <v>15981353</v>
      </c>
      <c r="T210" s="94">
        <f t="shared" si="167"/>
        <v>9564033</v>
      </c>
      <c r="U210" s="99">
        <f t="shared" si="164"/>
        <v>6417320</v>
      </c>
      <c r="V210" s="95">
        <f t="shared" si="165"/>
        <v>0</v>
      </c>
      <c r="W210" s="95" t="s">
        <v>190</v>
      </c>
      <c r="X210" s="94">
        <f t="shared" si="166"/>
        <v>78031</v>
      </c>
      <c r="Y210" s="94" t="s">
        <v>190</v>
      </c>
      <c r="Z210" s="116" t="s">
        <v>190</v>
      </c>
      <c r="AA210"/>
      <c r="AB210"/>
      <c r="AC210"/>
      <c r="AD210"/>
      <c r="AE210"/>
      <c r="AF210"/>
    </row>
    <row r="211" spans="1:32" ht="14.45" customHeight="1" x14ac:dyDescent="0.15">
      <c r="A211" s="241"/>
      <c r="B211" s="106">
        <v>2015</v>
      </c>
      <c r="C211" s="99">
        <f>'2015 CER'!V3</f>
        <v>11006840</v>
      </c>
      <c r="D211" s="99">
        <f>'2015 CER'!B23</f>
        <v>10487736</v>
      </c>
      <c r="E211" s="99">
        <f t="shared" si="163"/>
        <v>519104</v>
      </c>
      <c r="F211" s="95">
        <f>'2015 CER'!V23</f>
        <v>0</v>
      </c>
      <c r="G211" s="100" t="s">
        <v>190</v>
      </c>
      <c r="H211" s="94">
        <f>Account_CP2!$V$24-Account_CP2!$O$24</f>
        <v>2909</v>
      </c>
      <c r="I211" s="99" t="s">
        <v>190</v>
      </c>
      <c r="J211" s="115" t="s">
        <v>190</v>
      </c>
      <c r="K211" s="99">
        <v>0</v>
      </c>
      <c r="L211" s="99">
        <v>0</v>
      </c>
      <c r="M211" s="99">
        <f t="shared" si="86"/>
        <v>0</v>
      </c>
      <c r="N211" s="95">
        <v>0</v>
      </c>
      <c r="O211" s="100" t="s">
        <v>190</v>
      </c>
      <c r="P211" s="99">
        <v>0</v>
      </c>
      <c r="Q211" s="99" t="s">
        <v>190</v>
      </c>
      <c r="R211" s="115" t="s">
        <v>190</v>
      </c>
      <c r="S211" s="99">
        <f t="shared" si="167"/>
        <v>11006840</v>
      </c>
      <c r="T211" s="99">
        <f t="shared" si="167"/>
        <v>10487736</v>
      </c>
      <c r="U211" s="99">
        <f t="shared" si="164"/>
        <v>519104</v>
      </c>
      <c r="V211" s="95">
        <f t="shared" si="165"/>
        <v>0</v>
      </c>
      <c r="W211" s="100" t="s">
        <v>190</v>
      </c>
      <c r="X211" s="94">
        <f t="shared" si="166"/>
        <v>2909</v>
      </c>
      <c r="Y211" s="99" t="s">
        <v>190</v>
      </c>
      <c r="Z211" s="115" t="s">
        <v>190</v>
      </c>
      <c r="AA211"/>
      <c r="AB211"/>
      <c r="AC211"/>
      <c r="AD211"/>
      <c r="AE211"/>
      <c r="AF211"/>
    </row>
    <row r="212" spans="1:32" ht="14.45" customHeight="1" x14ac:dyDescent="0.15">
      <c r="A212" s="241"/>
      <c r="B212" s="106">
        <v>2014</v>
      </c>
      <c r="C212" s="99">
        <f>'2014 CER'!V3</f>
        <v>1339938</v>
      </c>
      <c r="D212" s="99">
        <f>'2014 CER'!B23</f>
        <v>715212</v>
      </c>
      <c r="E212" s="99">
        <f t="shared" si="163"/>
        <v>624726</v>
      </c>
      <c r="F212" s="95">
        <f>'2014 CER'!V23</f>
        <v>0</v>
      </c>
      <c r="G212" s="100" t="s">
        <v>190</v>
      </c>
      <c r="H212" s="94">
        <f>Account_CP2!$O$24-Account_CP2!$H$24</f>
        <v>0</v>
      </c>
      <c r="I212" s="99" t="s">
        <v>190</v>
      </c>
      <c r="J212" s="115" t="s">
        <v>190</v>
      </c>
      <c r="K212" s="99">
        <v>0</v>
      </c>
      <c r="L212" s="99">
        <v>0</v>
      </c>
      <c r="M212" s="99">
        <f t="shared" ref="M212:M309" si="168">K212-L212</f>
        <v>0</v>
      </c>
      <c r="N212" s="95">
        <v>0</v>
      </c>
      <c r="O212" s="100" t="s">
        <v>190</v>
      </c>
      <c r="P212" s="99">
        <v>0</v>
      </c>
      <c r="Q212" s="99" t="s">
        <v>190</v>
      </c>
      <c r="R212" s="115" t="s">
        <v>190</v>
      </c>
      <c r="S212" s="99">
        <f t="shared" si="167"/>
        <v>1339938</v>
      </c>
      <c r="T212" s="99">
        <f t="shared" si="167"/>
        <v>715212</v>
      </c>
      <c r="U212" s="99">
        <f t="shared" si="164"/>
        <v>624726</v>
      </c>
      <c r="V212" s="95">
        <f t="shared" si="165"/>
        <v>0</v>
      </c>
      <c r="W212" s="100" t="s">
        <v>190</v>
      </c>
      <c r="X212" s="94">
        <f t="shared" si="166"/>
        <v>0</v>
      </c>
      <c r="Y212" s="99" t="s">
        <v>190</v>
      </c>
      <c r="Z212" s="115" t="s">
        <v>190</v>
      </c>
      <c r="AA212"/>
      <c r="AB212"/>
      <c r="AC212"/>
      <c r="AD212"/>
      <c r="AE212"/>
      <c r="AF212"/>
    </row>
    <row r="213" spans="1:32" ht="14.45" customHeight="1" x14ac:dyDescent="0.15">
      <c r="A213" s="241"/>
      <c r="B213" s="106">
        <v>2013</v>
      </c>
      <c r="C213" s="99">
        <f>'2013 CER'!V3</f>
        <v>1047</v>
      </c>
      <c r="D213" s="99">
        <f>'2013 CER'!B23</f>
        <v>0</v>
      </c>
      <c r="E213" s="99">
        <f t="shared" si="163"/>
        <v>1047</v>
      </c>
      <c r="F213" s="95">
        <f>'2013 CER'!V23</f>
        <v>0</v>
      </c>
      <c r="G213" s="100" t="s">
        <v>190</v>
      </c>
      <c r="H213" s="94">
        <f>Account_CP2!$H$24</f>
        <v>0</v>
      </c>
      <c r="I213" s="99" t="s">
        <v>190</v>
      </c>
      <c r="J213" s="115" t="s">
        <v>190</v>
      </c>
      <c r="K213" s="99">
        <v>0</v>
      </c>
      <c r="L213" s="99">
        <v>0</v>
      </c>
      <c r="M213" s="99">
        <f t="shared" si="168"/>
        <v>0</v>
      </c>
      <c r="N213" s="95">
        <v>0</v>
      </c>
      <c r="O213" s="100" t="s">
        <v>190</v>
      </c>
      <c r="P213" s="99">
        <v>0</v>
      </c>
      <c r="Q213" s="99" t="s">
        <v>190</v>
      </c>
      <c r="R213" s="115" t="s">
        <v>190</v>
      </c>
      <c r="S213" s="99">
        <f t="shared" si="167"/>
        <v>1047</v>
      </c>
      <c r="T213" s="99">
        <f t="shared" si="167"/>
        <v>0</v>
      </c>
      <c r="U213" s="99">
        <f t="shared" si="164"/>
        <v>1047</v>
      </c>
      <c r="V213" s="95">
        <f t="shared" si="165"/>
        <v>0</v>
      </c>
      <c r="W213" s="100" t="s">
        <v>190</v>
      </c>
      <c r="X213" s="94">
        <f t="shared" si="166"/>
        <v>0</v>
      </c>
      <c r="Y213" s="99" t="s">
        <v>190</v>
      </c>
      <c r="Z213" s="115" t="s">
        <v>190</v>
      </c>
      <c r="AA213"/>
      <c r="AB213"/>
      <c r="AC213"/>
      <c r="AD213"/>
      <c r="AE213"/>
      <c r="AF213"/>
    </row>
    <row r="214" spans="1:32" ht="14.45" customHeight="1" x14ac:dyDescent="0.15">
      <c r="A214" s="242"/>
      <c r="B214" s="107" t="s">
        <v>164</v>
      </c>
      <c r="C214" s="92">
        <f>SUM(C205:C213)</f>
        <v>107325242</v>
      </c>
      <c r="D214" s="92">
        <f>SUM(D205:D213)</f>
        <v>99114246</v>
      </c>
      <c r="E214" s="92">
        <f>SUM(E205:E213)</f>
        <v>8210996</v>
      </c>
      <c r="F214" s="91">
        <f>SUM(F205:F213)</f>
        <v>0</v>
      </c>
      <c r="G214" s="91" t="s">
        <v>190</v>
      </c>
      <c r="H214" s="92">
        <f>SUM(H205:H213)</f>
        <v>2603932</v>
      </c>
      <c r="I214" s="92" t="s">
        <v>190</v>
      </c>
      <c r="J214" s="117" t="s">
        <v>190</v>
      </c>
      <c r="K214" s="92">
        <f>SUM(K205:K213)</f>
        <v>10195967</v>
      </c>
      <c r="L214" s="92">
        <f>SUM(L205:L213)</f>
        <v>10180967</v>
      </c>
      <c r="M214" s="92">
        <f t="shared" si="168"/>
        <v>15000</v>
      </c>
      <c r="N214" s="91">
        <f>SUM(N205:N213)</f>
        <v>0</v>
      </c>
      <c r="O214" s="91" t="s">
        <v>190</v>
      </c>
      <c r="P214" s="92">
        <f>SUM(P205:P213)</f>
        <v>15000</v>
      </c>
      <c r="Q214" s="92" t="s">
        <v>190</v>
      </c>
      <c r="R214" s="117" t="s">
        <v>190</v>
      </c>
      <c r="S214" s="92">
        <f>SUM(S205:S213)</f>
        <v>117521209</v>
      </c>
      <c r="T214" s="92">
        <f>SUM(T205:T213)</f>
        <v>109295213</v>
      </c>
      <c r="U214" s="92">
        <f>SUM(U205:U213)</f>
        <v>8225996</v>
      </c>
      <c r="V214" s="91">
        <f>SUM(V205:V213)</f>
        <v>0</v>
      </c>
      <c r="W214" s="91" t="s">
        <v>190</v>
      </c>
      <c r="X214" s="92">
        <f>SUM(X205:X213)</f>
        <v>2618932</v>
      </c>
      <c r="Y214" s="92" t="s">
        <v>190</v>
      </c>
      <c r="Z214" s="117" t="s">
        <v>190</v>
      </c>
      <c r="AA214"/>
      <c r="AB214"/>
      <c r="AC214"/>
      <c r="AD214"/>
      <c r="AE214"/>
      <c r="AF214"/>
    </row>
    <row r="215" spans="1:32" ht="14.45" customHeight="1" x14ac:dyDescent="0.15">
      <c r="A215" s="240" t="s">
        <v>180</v>
      </c>
      <c r="B215" s="106">
        <v>2021</v>
      </c>
      <c r="C215" s="94">
        <f>'2021 CER'!$W$3</f>
        <v>0</v>
      </c>
      <c r="D215" s="94">
        <f>'2021 CER'!$B$24</f>
        <v>0</v>
      </c>
      <c r="E215" s="99">
        <f>C215-D215</f>
        <v>0</v>
      </c>
      <c r="F215" s="95">
        <f>'2021 CER'!$W$24</f>
        <v>0</v>
      </c>
      <c r="G215" s="95" t="s">
        <v>190</v>
      </c>
      <c r="H215" s="94">
        <f>Account_CP2!$BL$25-Account_CP2!$BE$25</f>
        <v>0</v>
      </c>
      <c r="I215" s="94" t="s">
        <v>190</v>
      </c>
      <c r="J215" s="116" t="s">
        <v>190</v>
      </c>
      <c r="K215" s="99">
        <f>'2021 ERU'!$W$3</f>
        <v>0</v>
      </c>
      <c r="L215" s="99">
        <f>'2021 ERU'!$B$24</f>
        <v>0</v>
      </c>
      <c r="M215" s="99">
        <f>K215-L215</f>
        <v>0</v>
      </c>
      <c r="N215" s="95">
        <f>'2021 ERU'!$W$24</f>
        <v>0</v>
      </c>
      <c r="O215" s="95" t="s">
        <v>190</v>
      </c>
      <c r="P215" s="94">
        <f>Account_CP2!$DB$25-Account_CP2!$CU$25</f>
        <v>0</v>
      </c>
      <c r="Q215" s="94" t="s">
        <v>190</v>
      </c>
      <c r="R215" s="116" t="s">
        <v>190</v>
      </c>
      <c r="S215" s="94">
        <f t="shared" ref="S215" si="169">C215+K215</f>
        <v>0</v>
      </c>
      <c r="T215" s="94">
        <f t="shared" ref="T215" si="170">D215+L215</f>
        <v>0</v>
      </c>
      <c r="U215" s="99">
        <f>S215-T215</f>
        <v>0</v>
      </c>
      <c r="V215" s="95">
        <f>F215+N215</f>
        <v>0</v>
      </c>
      <c r="W215" s="95" t="s">
        <v>190</v>
      </c>
      <c r="X215" s="94">
        <f>H215+P215</f>
        <v>0</v>
      </c>
      <c r="Y215" s="94" t="s">
        <v>190</v>
      </c>
      <c r="Z215" s="116" t="s">
        <v>190</v>
      </c>
      <c r="AA215"/>
      <c r="AB215"/>
      <c r="AC215"/>
      <c r="AD215"/>
      <c r="AE215"/>
      <c r="AF215"/>
    </row>
    <row r="216" spans="1:32" ht="14.45" customHeight="1" x14ac:dyDescent="0.15">
      <c r="A216" s="241"/>
      <c r="B216" s="106">
        <v>2020</v>
      </c>
      <c r="C216" s="94">
        <f>'2020 CER'!$W$3</f>
        <v>0</v>
      </c>
      <c r="D216" s="94">
        <f>'2020 CER'!$B$24</f>
        <v>0</v>
      </c>
      <c r="E216" s="99">
        <f>C216-D216</f>
        <v>0</v>
      </c>
      <c r="F216" s="95">
        <f>'2020 CER'!$W$24</f>
        <v>0</v>
      </c>
      <c r="G216" s="95" t="s">
        <v>190</v>
      </c>
      <c r="H216" s="94">
        <f>Account_CP2!$BE$25-Account_CP2!$AX$25</f>
        <v>0</v>
      </c>
      <c r="I216" s="94" t="s">
        <v>190</v>
      </c>
      <c r="J216" s="116" t="s">
        <v>190</v>
      </c>
      <c r="K216" s="99">
        <f>'2020 ERU'!$W$3</f>
        <v>0</v>
      </c>
      <c r="L216" s="99">
        <f>'2020 ERU'!$B$24</f>
        <v>0</v>
      </c>
      <c r="M216" s="99">
        <f>K216-L216</f>
        <v>0</v>
      </c>
      <c r="N216" s="95">
        <f>'2020 ERU'!$W$24</f>
        <v>0</v>
      </c>
      <c r="O216" s="95" t="s">
        <v>190</v>
      </c>
      <c r="P216" s="94">
        <f>Account_CP2!$CU$25-Account_CP2!$CN$25</f>
        <v>0</v>
      </c>
      <c r="Q216" s="94" t="s">
        <v>190</v>
      </c>
      <c r="R216" s="116" t="s">
        <v>190</v>
      </c>
      <c r="S216" s="94">
        <f t="shared" ref="S216:T218" si="171">C216+K216</f>
        <v>0</v>
      </c>
      <c r="T216" s="94">
        <f t="shared" si="171"/>
        <v>0</v>
      </c>
      <c r="U216" s="99">
        <f>S216-T216</f>
        <v>0</v>
      </c>
      <c r="V216" s="95">
        <f>F216+N216</f>
        <v>0</v>
      </c>
      <c r="W216" s="95" t="s">
        <v>190</v>
      </c>
      <c r="X216" s="94">
        <f>H216+P216</f>
        <v>0</v>
      </c>
      <c r="Y216" s="94" t="s">
        <v>190</v>
      </c>
      <c r="Z216" s="116" t="s">
        <v>190</v>
      </c>
      <c r="AA216"/>
      <c r="AB216"/>
      <c r="AC216"/>
      <c r="AD216"/>
      <c r="AE216"/>
      <c r="AF216"/>
    </row>
    <row r="217" spans="1:32" ht="14.45" customHeight="1" x14ac:dyDescent="0.15">
      <c r="A217" s="241"/>
      <c r="B217" s="106">
        <v>2019</v>
      </c>
      <c r="C217" s="94">
        <f>'2019 CER'!$W$3</f>
        <v>0</v>
      </c>
      <c r="D217" s="94">
        <f>'2019 CER'!$B$24</f>
        <v>0</v>
      </c>
      <c r="E217" s="99">
        <f>C217-D217</f>
        <v>0</v>
      </c>
      <c r="F217" s="95">
        <f>'2019 CER'!$W$24</f>
        <v>0</v>
      </c>
      <c r="G217" s="95" t="s">
        <v>190</v>
      </c>
      <c r="H217" s="94">
        <f>Account_CP2!$AX$25-Account_CP2!$AQ$25</f>
        <v>0</v>
      </c>
      <c r="I217" s="94" t="s">
        <v>190</v>
      </c>
      <c r="J217" s="116" t="s">
        <v>190</v>
      </c>
      <c r="K217" s="99">
        <f>'2019 ERU'!$W$3</f>
        <v>4814441</v>
      </c>
      <c r="L217" s="99">
        <f>'2019 ERU'!$B$24</f>
        <v>4814441</v>
      </c>
      <c r="M217" s="99">
        <f t="shared" si="168"/>
        <v>0</v>
      </c>
      <c r="N217" s="95">
        <f>'2019 ERU'!$W$24</f>
        <v>4814441</v>
      </c>
      <c r="O217" s="95" t="s">
        <v>190</v>
      </c>
      <c r="P217" s="94">
        <f>Account_CP2!$CN$25-Account_CP2!$CG$25</f>
        <v>0</v>
      </c>
      <c r="Q217" s="94" t="s">
        <v>190</v>
      </c>
      <c r="R217" s="116" t="s">
        <v>190</v>
      </c>
      <c r="S217" s="94">
        <f t="shared" si="171"/>
        <v>4814441</v>
      </c>
      <c r="T217" s="94">
        <f t="shared" si="171"/>
        <v>4814441</v>
      </c>
      <c r="U217" s="99">
        <f>S217-T217</f>
        <v>0</v>
      </c>
      <c r="V217" s="95">
        <f>F217+N217</f>
        <v>4814441</v>
      </c>
      <c r="W217" s="95" t="s">
        <v>190</v>
      </c>
      <c r="X217" s="94">
        <f>H217+P217</f>
        <v>0</v>
      </c>
      <c r="Y217" s="94" t="s">
        <v>190</v>
      </c>
      <c r="Z217" s="116" t="s">
        <v>190</v>
      </c>
      <c r="AA217"/>
      <c r="AB217"/>
      <c r="AC217"/>
      <c r="AD217"/>
      <c r="AE217"/>
      <c r="AF217"/>
    </row>
    <row r="218" spans="1:32" ht="14.45" customHeight="1" x14ac:dyDescent="0.15">
      <c r="A218" s="241"/>
      <c r="B218" s="106">
        <v>2018</v>
      </c>
      <c r="C218" s="94">
        <f>'2018 CER'!$W$3</f>
        <v>0</v>
      </c>
      <c r="D218" s="94">
        <f>'2018 CER'!$B$24</f>
        <v>0</v>
      </c>
      <c r="E218" s="99">
        <f t="shared" ref="E218:E223" si="172">C218-D218</f>
        <v>0</v>
      </c>
      <c r="F218" s="95">
        <f>'2018 CER'!$W$24</f>
        <v>0</v>
      </c>
      <c r="G218" s="95" t="s">
        <v>190</v>
      </c>
      <c r="H218" s="94">
        <f>Account_CP2!$AQ$25-Account_CP2!$AJ$25</f>
        <v>17949</v>
      </c>
      <c r="I218" s="94" t="s">
        <v>190</v>
      </c>
      <c r="J218" s="116" t="s">
        <v>190</v>
      </c>
      <c r="K218" s="99">
        <f>'2018 ERU'!$W$3</f>
        <v>0</v>
      </c>
      <c r="L218" s="99">
        <f>'2018 ERU'!$B$24</f>
        <v>0</v>
      </c>
      <c r="M218" s="99">
        <f>K218-L218</f>
        <v>0</v>
      </c>
      <c r="N218" s="95">
        <f>'2018 ERU'!$W$24</f>
        <v>0</v>
      </c>
      <c r="O218" s="95" t="s">
        <v>190</v>
      </c>
      <c r="P218" s="94">
        <f>Account_CP2!$CG$25-Account_CP2!$BZ$25</f>
        <v>0</v>
      </c>
      <c r="Q218" s="94" t="s">
        <v>190</v>
      </c>
      <c r="R218" s="116" t="s">
        <v>190</v>
      </c>
      <c r="S218" s="94">
        <f t="shared" si="171"/>
        <v>0</v>
      </c>
      <c r="T218" s="94">
        <f t="shared" si="171"/>
        <v>0</v>
      </c>
      <c r="U218" s="99">
        <f t="shared" ref="U218:U223" si="173">S218-T218</f>
        <v>0</v>
      </c>
      <c r="V218" s="95">
        <f t="shared" ref="V218:V223" si="174">F218+N218</f>
        <v>0</v>
      </c>
      <c r="W218" s="95" t="s">
        <v>190</v>
      </c>
      <c r="X218" s="94">
        <f t="shared" ref="X218:X223" si="175">H218+P218</f>
        <v>17949</v>
      </c>
      <c r="Y218" s="94" t="s">
        <v>190</v>
      </c>
      <c r="Z218" s="116" t="s">
        <v>190</v>
      </c>
      <c r="AA218"/>
      <c r="AB218"/>
      <c r="AC218"/>
      <c r="AD218"/>
      <c r="AE218"/>
      <c r="AF218"/>
    </row>
    <row r="219" spans="1:32" ht="14.45" customHeight="1" x14ac:dyDescent="0.15">
      <c r="A219" s="241"/>
      <c r="B219" s="106">
        <v>2017</v>
      </c>
      <c r="C219" s="94">
        <f>'2017 CER'!$W$3</f>
        <v>42966159</v>
      </c>
      <c r="D219" s="94">
        <f>'2017 CER'!$B$24</f>
        <v>42966159</v>
      </c>
      <c r="E219" s="99">
        <f t="shared" si="172"/>
        <v>0</v>
      </c>
      <c r="F219" s="95">
        <f>'2017 CER'!$W$24</f>
        <v>42966159</v>
      </c>
      <c r="G219" s="95" t="s">
        <v>190</v>
      </c>
      <c r="H219" s="94">
        <f>Account_CP2!$AJ$25-Account_CP2!$AC$25</f>
        <v>702</v>
      </c>
      <c r="I219" s="94" t="s">
        <v>190</v>
      </c>
      <c r="J219" s="116" t="s">
        <v>190</v>
      </c>
      <c r="K219" s="99">
        <f>'2017 ERU'!$W$3</f>
        <v>37574448</v>
      </c>
      <c r="L219" s="99">
        <f>'2017 ERU'!$B$24</f>
        <v>37574448</v>
      </c>
      <c r="M219" s="99">
        <f t="shared" si="168"/>
        <v>0</v>
      </c>
      <c r="N219" s="95">
        <f>'2017 ERU'!$W$24</f>
        <v>37574448</v>
      </c>
      <c r="O219" s="95" t="s">
        <v>190</v>
      </c>
      <c r="P219" s="94">
        <f>Account_CP2!$BZ$25-Account_CP2!$BS$25</f>
        <v>0</v>
      </c>
      <c r="Q219" s="94" t="s">
        <v>190</v>
      </c>
      <c r="R219" s="116" t="s">
        <v>190</v>
      </c>
      <c r="S219" s="94">
        <f t="shared" ref="S219:T223" si="176">C219+K219</f>
        <v>80540607</v>
      </c>
      <c r="T219" s="94">
        <f t="shared" si="176"/>
        <v>80540607</v>
      </c>
      <c r="U219" s="99">
        <f t="shared" si="173"/>
        <v>0</v>
      </c>
      <c r="V219" s="95">
        <f t="shared" si="174"/>
        <v>80540607</v>
      </c>
      <c r="W219" s="95" t="s">
        <v>190</v>
      </c>
      <c r="X219" s="94">
        <f t="shared" si="175"/>
        <v>702</v>
      </c>
      <c r="Y219" s="94" t="s">
        <v>190</v>
      </c>
      <c r="Z219" s="116" t="s">
        <v>190</v>
      </c>
      <c r="AA219"/>
      <c r="AB219"/>
      <c r="AC219"/>
      <c r="AD219"/>
      <c r="AE219"/>
      <c r="AF219"/>
    </row>
    <row r="220" spans="1:32" ht="14.45" customHeight="1" x14ac:dyDescent="0.15">
      <c r="A220" s="241"/>
      <c r="B220" s="106">
        <v>2016</v>
      </c>
      <c r="C220" s="94">
        <f>'2016 CER'!W3</f>
        <v>0</v>
      </c>
      <c r="D220" s="94">
        <f>'2016 CER'!B24</f>
        <v>0</v>
      </c>
      <c r="E220" s="99">
        <f t="shared" si="172"/>
        <v>0</v>
      </c>
      <c r="F220" s="95">
        <f>'2016 CER'!W24</f>
        <v>0</v>
      </c>
      <c r="G220" s="95" t="s">
        <v>190</v>
      </c>
      <c r="H220" s="94">
        <f>Account_CP2!$AC$25-Account_CP2!$V$25</f>
        <v>0</v>
      </c>
      <c r="I220" s="94" t="s">
        <v>190</v>
      </c>
      <c r="J220" s="116" t="s">
        <v>190</v>
      </c>
      <c r="K220" s="99">
        <f>'2016 ERU'!W3</f>
        <v>0</v>
      </c>
      <c r="L220" s="99">
        <f>'2016 ERU'!B24</f>
        <v>0</v>
      </c>
      <c r="M220" s="99">
        <f t="shared" si="168"/>
        <v>0</v>
      </c>
      <c r="N220" s="95">
        <f>'2016 ERU'!W24</f>
        <v>0</v>
      </c>
      <c r="O220" s="95" t="s">
        <v>190</v>
      </c>
      <c r="P220" s="94">
        <f>Account_CP2!$BS$25</f>
        <v>0</v>
      </c>
      <c r="Q220" s="94" t="s">
        <v>190</v>
      </c>
      <c r="R220" s="116" t="s">
        <v>190</v>
      </c>
      <c r="S220" s="94">
        <f t="shared" si="176"/>
        <v>0</v>
      </c>
      <c r="T220" s="94">
        <f t="shared" si="176"/>
        <v>0</v>
      </c>
      <c r="U220" s="99">
        <f t="shared" si="173"/>
        <v>0</v>
      </c>
      <c r="V220" s="95">
        <f t="shared" si="174"/>
        <v>0</v>
      </c>
      <c r="W220" s="95" t="s">
        <v>190</v>
      </c>
      <c r="X220" s="94">
        <f t="shared" si="175"/>
        <v>0</v>
      </c>
      <c r="Y220" s="94" t="s">
        <v>190</v>
      </c>
      <c r="Z220" s="116" t="s">
        <v>190</v>
      </c>
      <c r="AA220"/>
      <c r="AB220"/>
      <c r="AC220"/>
      <c r="AD220"/>
      <c r="AE220"/>
      <c r="AF220"/>
    </row>
    <row r="221" spans="1:32" ht="14.45" customHeight="1" x14ac:dyDescent="0.15">
      <c r="A221" s="241"/>
      <c r="B221" s="106">
        <v>2015</v>
      </c>
      <c r="C221" s="99">
        <f>'2015 CER'!W3</f>
        <v>0</v>
      </c>
      <c r="D221" s="99">
        <f>'2015 CER'!B24</f>
        <v>0</v>
      </c>
      <c r="E221" s="99">
        <f t="shared" si="172"/>
        <v>0</v>
      </c>
      <c r="F221" s="95">
        <f>'2015 CER'!W24</f>
        <v>0</v>
      </c>
      <c r="G221" s="100" t="s">
        <v>190</v>
      </c>
      <c r="H221" s="94">
        <f>Account_CP2!$V$25-Account_CP2!$O$25</f>
        <v>0</v>
      </c>
      <c r="I221" s="99" t="s">
        <v>190</v>
      </c>
      <c r="J221" s="115" t="s">
        <v>190</v>
      </c>
      <c r="K221" s="99">
        <v>0</v>
      </c>
      <c r="L221" s="99">
        <v>0</v>
      </c>
      <c r="M221" s="99">
        <f t="shared" si="168"/>
        <v>0</v>
      </c>
      <c r="N221" s="95">
        <v>0</v>
      </c>
      <c r="O221" s="100" t="s">
        <v>190</v>
      </c>
      <c r="P221" s="99">
        <v>0</v>
      </c>
      <c r="Q221" s="99" t="s">
        <v>190</v>
      </c>
      <c r="R221" s="115" t="s">
        <v>190</v>
      </c>
      <c r="S221" s="99">
        <f t="shared" si="176"/>
        <v>0</v>
      </c>
      <c r="T221" s="99">
        <f t="shared" si="176"/>
        <v>0</v>
      </c>
      <c r="U221" s="99">
        <f t="shared" si="173"/>
        <v>0</v>
      </c>
      <c r="V221" s="95">
        <f t="shared" si="174"/>
        <v>0</v>
      </c>
      <c r="W221" s="100" t="s">
        <v>190</v>
      </c>
      <c r="X221" s="94">
        <f t="shared" si="175"/>
        <v>0</v>
      </c>
      <c r="Y221" s="99" t="s">
        <v>190</v>
      </c>
      <c r="Z221" s="115" t="s">
        <v>190</v>
      </c>
      <c r="AA221"/>
      <c r="AB221"/>
      <c r="AC221"/>
      <c r="AD221"/>
      <c r="AE221"/>
      <c r="AF221"/>
    </row>
    <row r="222" spans="1:32" ht="14.45" customHeight="1" x14ac:dyDescent="0.15">
      <c r="A222" s="241"/>
      <c r="B222" s="106">
        <v>2014</v>
      </c>
      <c r="C222" s="99">
        <f>'2014 CER'!W3</f>
        <v>0</v>
      </c>
      <c r="D222" s="99">
        <f>'2014 CER'!B24</f>
        <v>0</v>
      </c>
      <c r="E222" s="99">
        <f t="shared" si="172"/>
        <v>0</v>
      </c>
      <c r="F222" s="95">
        <f>'2014 CER'!W24</f>
        <v>0</v>
      </c>
      <c r="G222" s="100" t="s">
        <v>190</v>
      </c>
      <c r="H222" s="94">
        <f>Account_CP2!$O$25-Account_CP2!$H$25</f>
        <v>0</v>
      </c>
      <c r="I222" s="99" t="s">
        <v>190</v>
      </c>
      <c r="J222" s="115" t="s">
        <v>190</v>
      </c>
      <c r="K222" s="99">
        <v>0</v>
      </c>
      <c r="L222" s="99">
        <v>0</v>
      </c>
      <c r="M222" s="99">
        <f t="shared" si="168"/>
        <v>0</v>
      </c>
      <c r="N222" s="95">
        <v>0</v>
      </c>
      <c r="O222" s="100" t="s">
        <v>190</v>
      </c>
      <c r="P222" s="99">
        <v>0</v>
      </c>
      <c r="Q222" s="99" t="s">
        <v>190</v>
      </c>
      <c r="R222" s="115" t="s">
        <v>190</v>
      </c>
      <c r="S222" s="99">
        <f t="shared" si="176"/>
        <v>0</v>
      </c>
      <c r="T222" s="99">
        <f t="shared" si="176"/>
        <v>0</v>
      </c>
      <c r="U222" s="99">
        <f t="shared" si="173"/>
        <v>0</v>
      </c>
      <c r="V222" s="95">
        <f t="shared" si="174"/>
        <v>0</v>
      </c>
      <c r="W222" s="100" t="s">
        <v>190</v>
      </c>
      <c r="X222" s="94">
        <f t="shared" si="175"/>
        <v>0</v>
      </c>
      <c r="Y222" s="99" t="s">
        <v>190</v>
      </c>
      <c r="Z222" s="115" t="s">
        <v>190</v>
      </c>
      <c r="AA222"/>
      <c r="AB222"/>
      <c r="AC222"/>
      <c r="AD222"/>
      <c r="AE222"/>
      <c r="AF222"/>
    </row>
    <row r="223" spans="1:32" ht="14.45" customHeight="1" x14ac:dyDescent="0.15">
      <c r="A223" s="241"/>
      <c r="B223" s="106">
        <v>2013</v>
      </c>
      <c r="C223" s="99">
        <f>'2013 CER'!W3</f>
        <v>0</v>
      </c>
      <c r="D223" s="99">
        <f>'2013 CER'!B24</f>
        <v>0</v>
      </c>
      <c r="E223" s="99">
        <f t="shared" si="172"/>
        <v>0</v>
      </c>
      <c r="F223" s="95">
        <f>'2013 CER'!W24</f>
        <v>0</v>
      </c>
      <c r="G223" s="100" t="s">
        <v>190</v>
      </c>
      <c r="H223" s="94">
        <f>Account_CP2!$H$25</f>
        <v>0</v>
      </c>
      <c r="I223" s="99" t="s">
        <v>190</v>
      </c>
      <c r="J223" s="115" t="s">
        <v>190</v>
      </c>
      <c r="K223" s="99">
        <v>0</v>
      </c>
      <c r="L223" s="99">
        <v>0</v>
      </c>
      <c r="M223" s="99">
        <f t="shared" si="168"/>
        <v>0</v>
      </c>
      <c r="N223" s="95">
        <v>0</v>
      </c>
      <c r="O223" s="100" t="s">
        <v>190</v>
      </c>
      <c r="P223" s="99">
        <v>0</v>
      </c>
      <c r="Q223" s="99" t="s">
        <v>190</v>
      </c>
      <c r="R223" s="115" t="s">
        <v>190</v>
      </c>
      <c r="S223" s="99">
        <f t="shared" si="176"/>
        <v>0</v>
      </c>
      <c r="T223" s="99">
        <f t="shared" si="176"/>
        <v>0</v>
      </c>
      <c r="U223" s="99">
        <f t="shared" si="173"/>
        <v>0</v>
      </c>
      <c r="V223" s="95">
        <f t="shared" si="174"/>
        <v>0</v>
      </c>
      <c r="W223" s="100" t="s">
        <v>190</v>
      </c>
      <c r="X223" s="94">
        <f t="shared" si="175"/>
        <v>0</v>
      </c>
      <c r="Y223" s="99" t="s">
        <v>190</v>
      </c>
      <c r="Z223" s="115" t="s">
        <v>190</v>
      </c>
      <c r="AA223"/>
      <c r="AB223"/>
      <c r="AC223"/>
      <c r="AD223"/>
      <c r="AE223"/>
      <c r="AF223"/>
    </row>
    <row r="224" spans="1:32" ht="14.45" customHeight="1" x14ac:dyDescent="0.15">
      <c r="A224" s="242"/>
      <c r="B224" s="107" t="s">
        <v>164</v>
      </c>
      <c r="C224" s="92">
        <f>SUM(C215:C223)</f>
        <v>42966159</v>
      </c>
      <c r="D224" s="92">
        <f>SUM(D215:D223)</f>
        <v>42966159</v>
      </c>
      <c r="E224" s="92">
        <f>SUM(E215:E223)</f>
        <v>0</v>
      </c>
      <c r="F224" s="91">
        <f>SUM(F215:F223)</f>
        <v>42966159</v>
      </c>
      <c r="G224" s="91" t="s">
        <v>190</v>
      </c>
      <c r="H224" s="92">
        <f>SUM(H215:H223)</f>
        <v>18651</v>
      </c>
      <c r="I224" s="92" t="s">
        <v>190</v>
      </c>
      <c r="J224" s="117" t="s">
        <v>190</v>
      </c>
      <c r="K224" s="92">
        <f>SUM(K215:K223)</f>
        <v>42388889</v>
      </c>
      <c r="L224" s="92">
        <f>SUM(L215:L223)</f>
        <v>42388889</v>
      </c>
      <c r="M224" s="92">
        <f t="shared" si="168"/>
        <v>0</v>
      </c>
      <c r="N224" s="91">
        <f>SUM(N215:N223)</f>
        <v>42388889</v>
      </c>
      <c r="O224" s="91" t="s">
        <v>190</v>
      </c>
      <c r="P224" s="92">
        <f>SUM(P215:P223)</f>
        <v>0</v>
      </c>
      <c r="Q224" s="92" t="s">
        <v>190</v>
      </c>
      <c r="R224" s="117" t="s">
        <v>190</v>
      </c>
      <c r="S224" s="92">
        <f>SUM(S215:S223)</f>
        <v>85355048</v>
      </c>
      <c r="T224" s="92">
        <f>SUM(T215:T223)</f>
        <v>85355048</v>
      </c>
      <c r="U224" s="92">
        <f>SUM(U215:U223)</f>
        <v>0</v>
      </c>
      <c r="V224" s="91">
        <f>SUM(V215:V223)</f>
        <v>85355048</v>
      </c>
      <c r="W224" s="91" t="s">
        <v>190</v>
      </c>
      <c r="X224" s="92">
        <f>SUM(X215:X223)</f>
        <v>18651</v>
      </c>
      <c r="Y224" s="92" t="s">
        <v>190</v>
      </c>
      <c r="Z224" s="117" t="s">
        <v>190</v>
      </c>
      <c r="AA224"/>
      <c r="AB224"/>
      <c r="AC224"/>
      <c r="AD224"/>
      <c r="AE224"/>
      <c r="AF224"/>
    </row>
    <row r="225" spans="1:32" ht="14.45" customHeight="1" x14ac:dyDescent="0.15">
      <c r="A225" s="240" t="s">
        <v>0</v>
      </c>
      <c r="B225" s="106">
        <v>2021</v>
      </c>
      <c r="C225" s="94">
        <f>'2021 CER'!$X$3</f>
        <v>0</v>
      </c>
      <c r="D225" s="94">
        <f>'2021 CER'!$B$25</f>
        <v>0</v>
      </c>
      <c r="E225" s="99">
        <f>C225-D225</f>
        <v>0</v>
      </c>
      <c r="F225" s="95">
        <f>'2021 CER'!$X$25</f>
        <v>0</v>
      </c>
      <c r="G225" s="95" t="s">
        <v>190</v>
      </c>
      <c r="H225" s="94">
        <f>Account_CP2!$BL$26-Account_CP2!$BE$26</f>
        <v>0</v>
      </c>
      <c r="I225" s="94" t="s">
        <v>190</v>
      </c>
      <c r="J225" s="116" t="s">
        <v>190</v>
      </c>
      <c r="K225" s="99">
        <f>'2021 ERU'!$X$3</f>
        <v>0</v>
      </c>
      <c r="L225" s="99">
        <f>'2021 ERU'!$B$25</f>
        <v>0</v>
      </c>
      <c r="M225" s="99">
        <f>K225-L225</f>
        <v>0</v>
      </c>
      <c r="N225" s="95">
        <f>'2021 ERU'!$X$25</f>
        <v>0</v>
      </c>
      <c r="O225" s="95" t="s">
        <v>190</v>
      </c>
      <c r="P225" s="94">
        <f>Account_CP2!$DB$26-Account_CP2!$CU$26</f>
        <v>0</v>
      </c>
      <c r="Q225" s="94" t="s">
        <v>190</v>
      </c>
      <c r="R225" s="116" t="s">
        <v>190</v>
      </c>
      <c r="S225" s="94">
        <f t="shared" ref="S225" si="177">C225+K225</f>
        <v>0</v>
      </c>
      <c r="T225" s="94">
        <f t="shared" ref="T225" si="178">D225+L225</f>
        <v>0</v>
      </c>
      <c r="U225" s="99">
        <f>S225-T225</f>
        <v>0</v>
      </c>
      <c r="V225" s="95">
        <f>F225+N225</f>
        <v>0</v>
      </c>
      <c r="W225" s="95" t="s">
        <v>190</v>
      </c>
      <c r="X225" s="94">
        <f>H225+P225</f>
        <v>0</v>
      </c>
      <c r="Y225" s="94" t="s">
        <v>190</v>
      </c>
      <c r="Z225" s="116" t="s">
        <v>190</v>
      </c>
      <c r="AA225"/>
      <c r="AB225"/>
      <c r="AC225"/>
      <c r="AD225"/>
      <c r="AE225"/>
      <c r="AF225"/>
    </row>
    <row r="226" spans="1:32" ht="14.45" customHeight="1" x14ac:dyDescent="0.15">
      <c r="A226" s="241"/>
      <c r="B226" s="106">
        <v>2020</v>
      </c>
      <c r="C226" s="94">
        <f>'2020 CER'!$X$3</f>
        <v>0</v>
      </c>
      <c r="D226" s="94">
        <f>'2020 CER'!$B$25</f>
        <v>0</v>
      </c>
      <c r="E226" s="99">
        <f>C226-D226</f>
        <v>0</v>
      </c>
      <c r="F226" s="95">
        <f>'2020 CER'!$X$25</f>
        <v>0</v>
      </c>
      <c r="G226" s="95" t="s">
        <v>190</v>
      </c>
      <c r="H226" s="94">
        <f>Account_CP2!$BE$26-Account_CP2!$AX$26</f>
        <v>0</v>
      </c>
      <c r="I226" s="94" t="s">
        <v>190</v>
      </c>
      <c r="J226" s="116" t="s">
        <v>190</v>
      </c>
      <c r="K226" s="99">
        <f>'2020 ERU'!$X$3</f>
        <v>0</v>
      </c>
      <c r="L226" s="99">
        <f>'2020 ERU'!$B$25</f>
        <v>0</v>
      </c>
      <c r="M226" s="99">
        <f>K226-L226</f>
        <v>0</v>
      </c>
      <c r="N226" s="95">
        <f>'2020 ERU'!$X$25</f>
        <v>0</v>
      </c>
      <c r="O226" s="95" t="s">
        <v>190</v>
      </c>
      <c r="P226" s="94">
        <f>Account_CP2!$CU$26-Account_CP2!$CN$26</f>
        <v>0</v>
      </c>
      <c r="Q226" s="94" t="s">
        <v>190</v>
      </c>
      <c r="R226" s="116" t="s">
        <v>190</v>
      </c>
      <c r="S226" s="94">
        <f t="shared" ref="S226:T228" si="179">C226+K226</f>
        <v>0</v>
      </c>
      <c r="T226" s="94">
        <f t="shared" si="179"/>
        <v>0</v>
      </c>
      <c r="U226" s="99">
        <f>S226-T226</f>
        <v>0</v>
      </c>
      <c r="V226" s="95">
        <f>F226+N226</f>
        <v>0</v>
      </c>
      <c r="W226" s="95" t="s">
        <v>190</v>
      </c>
      <c r="X226" s="94">
        <f>H226+P226</f>
        <v>0</v>
      </c>
      <c r="Y226" s="94" t="s">
        <v>190</v>
      </c>
      <c r="Z226" s="116" t="s">
        <v>190</v>
      </c>
      <c r="AA226"/>
      <c r="AB226"/>
      <c r="AC226"/>
      <c r="AD226"/>
      <c r="AE226"/>
      <c r="AF226"/>
    </row>
    <row r="227" spans="1:32" ht="14.45" customHeight="1" x14ac:dyDescent="0.15">
      <c r="A227" s="241"/>
      <c r="B227" s="106">
        <v>2019</v>
      </c>
      <c r="C227" s="94">
        <f>'2019 CER'!$X$3</f>
        <v>0</v>
      </c>
      <c r="D227" s="94">
        <f>'2019 CER'!$B$25</f>
        <v>0</v>
      </c>
      <c r="E227" s="99">
        <f>C227-D227</f>
        <v>0</v>
      </c>
      <c r="F227" s="95">
        <f>'2019 CER'!$X$25</f>
        <v>0</v>
      </c>
      <c r="G227" s="95" t="s">
        <v>190</v>
      </c>
      <c r="H227" s="94">
        <f>Account_CP2!$AX$26-Account_CP2!$AQ$26</f>
        <v>0</v>
      </c>
      <c r="I227" s="94" t="s">
        <v>190</v>
      </c>
      <c r="J227" s="116" t="s">
        <v>190</v>
      </c>
      <c r="K227" s="99">
        <f>'2019 ERU'!$X$3</f>
        <v>0</v>
      </c>
      <c r="L227" s="99">
        <f>'2019 ERU'!$B$25</f>
        <v>0</v>
      </c>
      <c r="M227" s="99">
        <f t="shared" si="168"/>
        <v>0</v>
      </c>
      <c r="N227" s="95">
        <f>'2019 ERU'!$X$25</f>
        <v>0</v>
      </c>
      <c r="O227" s="95" t="s">
        <v>190</v>
      </c>
      <c r="P227" s="94">
        <f>Account_CP2!$CN$26-Account_CP2!$CG$26</f>
        <v>0</v>
      </c>
      <c r="Q227" s="94" t="s">
        <v>190</v>
      </c>
      <c r="R227" s="116" t="s">
        <v>190</v>
      </c>
      <c r="S227" s="94">
        <f t="shared" si="179"/>
        <v>0</v>
      </c>
      <c r="T227" s="94">
        <f t="shared" si="179"/>
        <v>0</v>
      </c>
      <c r="U227" s="99">
        <f>S227-T227</f>
        <v>0</v>
      </c>
      <c r="V227" s="95">
        <f>F227+N227</f>
        <v>0</v>
      </c>
      <c r="W227" s="95" t="s">
        <v>190</v>
      </c>
      <c r="X227" s="94">
        <f>H227+P227</f>
        <v>0</v>
      </c>
      <c r="Y227" s="94" t="s">
        <v>190</v>
      </c>
      <c r="Z227" s="116" t="s">
        <v>190</v>
      </c>
      <c r="AA227"/>
      <c r="AB227"/>
      <c r="AC227"/>
      <c r="AD227"/>
      <c r="AE227"/>
      <c r="AF227"/>
    </row>
    <row r="228" spans="1:32" ht="14.45" customHeight="1" x14ac:dyDescent="0.15">
      <c r="A228" s="241"/>
      <c r="B228" s="106">
        <v>2018</v>
      </c>
      <c r="C228" s="94">
        <f>'2018 CER'!$X$3</f>
        <v>0</v>
      </c>
      <c r="D228" s="94">
        <f>'2018 CER'!$B$25</f>
        <v>0</v>
      </c>
      <c r="E228" s="99">
        <f t="shared" ref="E228:E233" si="180">C228-D228</f>
        <v>0</v>
      </c>
      <c r="F228" s="95">
        <f>'2018 CER'!$X$25</f>
        <v>0</v>
      </c>
      <c r="G228" s="95" t="s">
        <v>190</v>
      </c>
      <c r="H228" s="94">
        <f>Account_CP2!$AQ$26-Account_CP2!$AJ$26</f>
        <v>0</v>
      </c>
      <c r="I228" s="94" t="s">
        <v>190</v>
      </c>
      <c r="J228" s="116" t="s">
        <v>190</v>
      </c>
      <c r="K228" s="99">
        <f>'2018 ERU'!$X$3</f>
        <v>0</v>
      </c>
      <c r="L228" s="99">
        <f>'2018 ERU'!$B$25</f>
        <v>0</v>
      </c>
      <c r="M228" s="99">
        <f>K228-L228</f>
        <v>0</v>
      </c>
      <c r="N228" s="95">
        <f>'2018 ERU'!$X$25</f>
        <v>0</v>
      </c>
      <c r="O228" s="95" t="s">
        <v>190</v>
      </c>
      <c r="P228" s="94">
        <f>Account_CP2!$CG$26-Account_CP2!$BZ$26</f>
        <v>0</v>
      </c>
      <c r="Q228" s="94" t="s">
        <v>190</v>
      </c>
      <c r="R228" s="116" t="s">
        <v>190</v>
      </c>
      <c r="S228" s="94">
        <f t="shared" si="179"/>
        <v>0</v>
      </c>
      <c r="T228" s="94">
        <f t="shared" si="179"/>
        <v>0</v>
      </c>
      <c r="U228" s="99">
        <f t="shared" ref="U228:U233" si="181">S228-T228</f>
        <v>0</v>
      </c>
      <c r="V228" s="95">
        <f t="shared" ref="V228:V233" si="182">F228+N228</f>
        <v>0</v>
      </c>
      <c r="W228" s="95" t="s">
        <v>190</v>
      </c>
      <c r="X228" s="94">
        <f t="shared" ref="X228:X233" si="183">H228+P228</f>
        <v>0</v>
      </c>
      <c r="Y228" s="94" t="s">
        <v>190</v>
      </c>
      <c r="Z228" s="116" t="s">
        <v>190</v>
      </c>
      <c r="AA228"/>
      <c r="AB228"/>
      <c r="AC228"/>
      <c r="AD228"/>
      <c r="AE228"/>
      <c r="AF228"/>
    </row>
    <row r="229" spans="1:32" ht="14.45" customHeight="1" x14ac:dyDescent="0.15">
      <c r="A229" s="241"/>
      <c r="B229" s="106">
        <v>2017</v>
      </c>
      <c r="C229" s="94">
        <f>'2017 CER'!$X$3</f>
        <v>0</v>
      </c>
      <c r="D229" s="94">
        <f>'2017 CER'!$B$25</f>
        <v>167</v>
      </c>
      <c r="E229" s="99">
        <f t="shared" si="180"/>
        <v>-167</v>
      </c>
      <c r="F229" s="95">
        <f>'2017 CER'!$X$25</f>
        <v>0</v>
      </c>
      <c r="G229" s="95" t="s">
        <v>190</v>
      </c>
      <c r="H229" s="94">
        <f>Account_CP2!$AJ$26-Account_CP2!$AC$26</f>
        <v>0</v>
      </c>
      <c r="I229" s="94" t="s">
        <v>190</v>
      </c>
      <c r="J229" s="116" t="s">
        <v>190</v>
      </c>
      <c r="K229" s="99">
        <f>'2017 ERU'!$X$3</f>
        <v>0</v>
      </c>
      <c r="L229" s="99">
        <f>'2017 ERU'!$B$25</f>
        <v>0</v>
      </c>
      <c r="M229" s="99">
        <f t="shared" si="168"/>
        <v>0</v>
      </c>
      <c r="N229" s="95">
        <f>'2017 ERU'!$X$25</f>
        <v>0</v>
      </c>
      <c r="O229" s="95" t="s">
        <v>190</v>
      </c>
      <c r="P229" s="94">
        <f>Account_CP2!$BZ$26-Account_CP2!$BS$26</f>
        <v>0</v>
      </c>
      <c r="Q229" s="94" t="s">
        <v>190</v>
      </c>
      <c r="R229" s="116" t="s">
        <v>190</v>
      </c>
      <c r="S229" s="94">
        <f t="shared" ref="S229:T233" si="184">C229+K229</f>
        <v>0</v>
      </c>
      <c r="T229" s="94">
        <f t="shared" si="184"/>
        <v>167</v>
      </c>
      <c r="U229" s="99">
        <f t="shared" si="181"/>
        <v>-167</v>
      </c>
      <c r="V229" s="95">
        <f t="shared" si="182"/>
        <v>0</v>
      </c>
      <c r="W229" s="95" t="s">
        <v>190</v>
      </c>
      <c r="X229" s="94">
        <f t="shared" si="183"/>
        <v>0</v>
      </c>
      <c r="Y229" s="94" t="s">
        <v>190</v>
      </c>
      <c r="Z229" s="116" t="s">
        <v>190</v>
      </c>
      <c r="AA229"/>
      <c r="AB229"/>
      <c r="AC229"/>
      <c r="AD229"/>
      <c r="AE229"/>
      <c r="AF229"/>
    </row>
    <row r="230" spans="1:32" ht="14.45" customHeight="1" x14ac:dyDescent="0.15">
      <c r="A230" s="241"/>
      <c r="B230" s="106">
        <v>2016</v>
      </c>
      <c r="C230" s="94">
        <f>'2016 CER'!X3</f>
        <v>2346513</v>
      </c>
      <c r="D230" s="94">
        <f>'2016 CER'!B25</f>
        <v>3403623</v>
      </c>
      <c r="E230" s="99">
        <f t="shared" si="180"/>
        <v>-1057110</v>
      </c>
      <c r="F230" s="95">
        <f>'2016 CER'!X25</f>
        <v>0</v>
      </c>
      <c r="G230" s="95" t="s">
        <v>190</v>
      </c>
      <c r="H230" s="94">
        <f>Account_CP2!$AC$26-Account_CP2!$V$26</f>
        <v>0</v>
      </c>
      <c r="I230" s="94" t="s">
        <v>190</v>
      </c>
      <c r="J230" s="116" t="s">
        <v>190</v>
      </c>
      <c r="K230" s="99">
        <f>'2016 ERU'!X3</f>
        <v>0</v>
      </c>
      <c r="L230" s="99">
        <f>'2016 ERU'!B25</f>
        <v>0</v>
      </c>
      <c r="M230" s="99">
        <f t="shared" si="168"/>
        <v>0</v>
      </c>
      <c r="N230" s="95">
        <f>'2016 ERU'!X25</f>
        <v>0</v>
      </c>
      <c r="O230" s="95" t="s">
        <v>190</v>
      </c>
      <c r="P230" s="94">
        <f>Account_CP2!$BS$26</f>
        <v>0</v>
      </c>
      <c r="Q230" s="94" t="s">
        <v>190</v>
      </c>
      <c r="R230" s="116" t="s">
        <v>190</v>
      </c>
      <c r="S230" s="94">
        <f t="shared" si="184"/>
        <v>2346513</v>
      </c>
      <c r="T230" s="94">
        <f t="shared" si="184"/>
        <v>3403623</v>
      </c>
      <c r="U230" s="99">
        <f t="shared" si="181"/>
        <v>-1057110</v>
      </c>
      <c r="V230" s="95">
        <f t="shared" si="182"/>
        <v>0</v>
      </c>
      <c r="W230" s="95" t="s">
        <v>190</v>
      </c>
      <c r="X230" s="94">
        <f t="shared" si="183"/>
        <v>0</v>
      </c>
      <c r="Y230" s="94" t="s">
        <v>190</v>
      </c>
      <c r="Z230" s="116" t="s">
        <v>190</v>
      </c>
      <c r="AA230"/>
      <c r="AB230"/>
      <c r="AC230"/>
      <c r="AD230"/>
      <c r="AE230"/>
      <c r="AF230"/>
    </row>
    <row r="231" spans="1:32" ht="14.45" customHeight="1" x14ac:dyDescent="0.15">
      <c r="A231" s="241"/>
      <c r="B231" s="106">
        <v>2015</v>
      </c>
      <c r="C231" s="99">
        <f>'2015 CER'!X3</f>
        <v>1057274</v>
      </c>
      <c r="D231" s="99">
        <f>'2015 CER'!B25</f>
        <v>935000</v>
      </c>
      <c r="E231" s="99">
        <f t="shared" si="180"/>
        <v>122274</v>
      </c>
      <c r="F231" s="95">
        <f>'2015 CER'!X25</f>
        <v>0</v>
      </c>
      <c r="G231" s="100" t="s">
        <v>190</v>
      </c>
      <c r="H231" s="94">
        <f>Account_CP2!$V$26-Account_CP2!$O$26</f>
        <v>0</v>
      </c>
      <c r="I231" s="99" t="s">
        <v>190</v>
      </c>
      <c r="J231" s="115" t="s">
        <v>190</v>
      </c>
      <c r="K231" s="99">
        <v>0</v>
      </c>
      <c r="L231" s="99">
        <v>0</v>
      </c>
      <c r="M231" s="99">
        <f t="shared" si="168"/>
        <v>0</v>
      </c>
      <c r="N231" s="95">
        <v>0</v>
      </c>
      <c r="O231" s="100" t="s">
        <v>190</v>
      </c>
      <c r="P231" s="99">
        <v>0</v>
      </c>
      <c r="Q231" s="99" t="s">
        <v>190</v>
      </c>
      <c r="R231" s="115" t="s">
        <v>190</v>
      </c>
      <c r="S231" s="99">
        <f t="shared" si="184"/>
        <v>1057274</v>
      </c>
      <c r="T231" s="99">
        <f t="shared" si="184"/>
        <v>935000</v>
      </c>
      <c r="U231" s="99">
        <f t="shared" si="181"/>
        <v>122274</v>
      </c>
      <c r="V231" s="95">
        <f t="shared" si="182"/>
        <v>0</v>
      </c>
      <c r="W231" s="100" t="s">
        <v>190</v>
      </c>
      <c r="X231" s="94">
        <f t="shared" si="183"/>
        <v>0</v>
      </c>
      <c r="Y231" s="99" t="s">
        <v>190</v>
      </c>
      <c r="Z231" s="115" t="s">
        <v>190</v>
      </c>
      <c r="AA231"/>
      <c r="AB231"/>
      <c r="AC231"/>
      <c r="AD231"/>
      <c r="AE231"/>
      <c r="AF231"/>
    </row>
    <row r="232" spans="1:32" ht="14.45" customHeight="1" x14ac:dyDescent="0.15">
      <c r="A232" s="241"/>
      <c r="B232" s="106">
        <v>2014</v>
      </c>
      <c r="C232" s="99">
        <f>'2014 CER'!X3</f>
        <v>935003</v>
      </c>
      <c r="D232" s="99">
        <f>'2014 CER'!B25</f>
        <v>0</v>
      </c>
      <c r="E232" s="99">
        <f t="shared" si="180"/>
        <v>935003</v>
      </c>
      <c r="F232" s="95">
        <f>'2014 CER'!X25</f>
        <v>0</v>
      </c>
      <c r="G232" s="100" t="s">
        <v>190</v>
      </c>
      <c r="H232" s="94">
        <f>Account_CP2!$O$26-Account_CP2!$H$26</f>
        <v>0</v>
      </c>
      <c r="I232" s="99" t="s">
        <v>190</v>
      </c>
      <c r="J232" s="115" t="s">
        <v>190</v>
      </c>
      <c r="K232" s="99">
        <v>0</v>
      </c>
      <c r="L232" s="99">
        <v>0</v>
      </c>
      <c r="M232" s="99">
        <f t="shared" si="168"/>
        <v>0</v>
      </c>
      <c r="N232" s="95">
        <v>0</v>
      </c>
      <c r="O232" s="100" t="s">
        <v>190</v>
      </c>
      <c r="P232" s="99">
        <v>0</v>
      </c>
      <c r="Q232" s="99" t="s">
        <v>190</v>
      </c>
      <c r="R232" s="115" t="s">
        <v>190</v>
      </c>
      <c r="S232" s="99">
        <f t="shared" si="184"/>
        <v>935003</v>
      </c>
      <c r="T232" s="99">
        <f t="shared" si="184"/>
        <v>0</v>
      </c>
      <c r="U232" s="99">
        <f t="shared" si="181"/>
        <v>935003</v>
      </c>
      <c r="V232" s="95">
        <f t="shared" si="182"/>
        <v>0</v>
      </c>
      <c r="W232" s="100" t="s">
        <v>190</v>
      </c>
      <c r="X232" s="94">
        <f t="shared" si="183"/>
        <v>0</v>
      </c>
      <c r="Y232" s="99" t="s">
        <v>190</v>
      </c>
      <c r="Z232" s="115" t="s">
        <v>190</v>
      </c>
      <c r="AA232"/>
      <c r="AB232"/>
      <c r="AC232"/>
      <c r="AD232"/>
      <c r="AE232"/>
      <c r="AF232"/>
    </row>
    <row r="233" spans="1:32" ht="14.45" customHeight="1" x14ac:dyDescent="0.15">
      <c r="A233" s="241"/>
      <c r="B233" s="106">
        <v>2013</v>
      </c>
      <c r="C233" s="99">
        <f>'2013 CER'!X3</f>
        <v>0</v>
      </c>
      <c r="D233" s="99">
        <f>'2013 CER'!B25</f>
        <v>0</v>
      </c>
      <c r="E233" s="99">
        <f t="shared" si="180"/>
        <v>0</v>
      </c>
      <c r="F233" s="95">
        <f>'2013 CER'!X25</f>
        <v>0</v>
      </c>
      <c r="G233" s="100" t="s">
        <v>190</v>
      </c>
      <c r="H233" s="94">
        <f>Account_CP2!$H$26</f>
        <v>0</v>
      </c>
      <c r="I233" s="99" t="s">
        <v>190</v>
      </c>
      <c r="J233" s="115" t="s">
        <v>190</v>
      </c>
      <c r="K233" s="99">
        <v>0</v>
      </c>
      <c r="L233" s="99">
        <v>0</v>
      </c>
      <c r="M233" s="99">
        <f t="shared" si="168"/>
        <v>0</v>
      </c>
      <c r="N233" s="95">
        <v>0</v>
      </c>
      <c r="O233" s="100" t="s">
        <v>190</v>
      </c>
      <c r="P233" s="99">
        <v>0</v>
      </c>
      <c r="Q233" s="99" t="s">
        <v>190</v>
      </c>
      <c r="R233" s="115" t="s">
        <v>190</v>
      </c>
      <c r="S233" s="99">
        <f t="shared" si="184"/>
        <v>0</v>
      </c>
      <c r="T233" s="99">
        <f t="shared" si="184"/>
        <v>0</v>
      </c>
      <c r="U233" s="99">
        <f t="shared" si="181"/>
        <v>0</v>
      </c>
      <c r="V233" s="95">
        <f t="shared" si="182"/>
        <v>0</v>
      </c>
      <c r="W233" s="100" t="s">
        <v>190</v>
      </c>
      <c r="X233" s="94">
        <f t="shared" si="183"/>
        <v>0</v>
      </c>
      <c r="Y233" s="99" t="s">
        <v>190</v>
      </c>
      <c r="Z233" s="115" t="s">
        <v>190</v>
      </c>
      <c r="AA233"/>
      <c r="AB233"/>
      <c r="AC233"/>
      <c r="AD233"/>
      <c r="AE233"/>
      <c r="AF233"/>
    </row>
    <row r="234" spans="1:32" ht="14.45" customHeight="1" x14ac:dyDescent="0.15">
      <c r="A234" s="242"/>
      <c r="B234" s="107" t="s">
        <v>164</v>
      </c>
      <c r="C234" s="92">
        <f>SUM(C225:C233)</f>
        <v>4338790</v>
      </c>
      <c r="D234" s="92">
        <f>SUM(D225:D233)</f>
        <v>4338790</v>
      </c>
      <c r="E234" s="92">
        <f>SUM(E225:E233)</f>
        <v>0</v>
      </c>
      <c r="F234" s="91">
        <f>SUM(F225:F233)</f>
        <v>0</v>
      </c>
      <c r="G234" s="91" t="s">
        <v>190</v>
      </c>
      <c r="H234" s="92">
        <f>SUM(H225:H233)</f>
        <v>0</v>
      </c>
      <c r="I234" s="92" t="s">
        <v>190</v>
      </c>
      <c r="J234" s="117" t="s">
        <v>190</v>
      </c>
      <c r="K234" s="92">
        <f>SUM(K225:K233)</f>
        <v>0</v>
      </c>
      <c r="L234" s="92">
        <f>SUM(L225:L233)</f>
        <v>0</v>
      </c>
      <c r="M234" s="92">
        <f t="shared" si="168"/>
        <v>0</v>
      </c>
      <c r="N234" s="91">
        <f>SUM(N225:N233)</f>
        <v>0</v>
      </c>
      <c r="O234" s="91" t="s">
        <v>190</v>
      </c>
      <c r="P234" s="92">
        <f>SUM(P225:P233)</f>
        <v>0</v>
      </c>
      <c r="Q234" s="92" t="s">
        <v>190</v>
      </c>
      <c r="R234" s="117" t="s">
        <v>190</v>
      </c>
      <c r="S234" s="92">
        <f>SUM(S225:S233)</f>
        <v>4338790</v>
      </c>
      <c r="T234" s="92">
        <f>SUM(T225:T233)</f>
        <v>4338790</v>
      </c>
      <c r="U234" s="92">
        <f>SUM(U225:U233)</f>
        <v>0</v>
      </c>
      <c r="V234" s="91">
        <f>SUM(V225:V233)</f>
        <v>0</v>
      </c>
      <c r="W234" s="91" t="s">
        <v>190</v>
      </c>
      <c r="X234" s="92">
        <f>SUM(X225:X233)</f>
        <v>0</v>
      </c>
      <c r="Y234" s="92" t="s">
        <v>190</v>
      </c>
      <c r="Z234" s="117" t="s">
        <v>190</v>
      </c>
      <c r="AA234"/>
      <c r="AB234"/>
      <c r="AC234"/>
      <c r="AD234"/>
      <c r="AE234"/>
      <c r="AF234"/>
    </row>
    <row r="235" spans="1:32" ht="14.45" customHeight="1" x14ac:dyDescent="0.15">
      <c r="A235" s="240" t="s">
        <v>15</v>
      </c>
      <c r="B235" s="106">
        <v>2021</v>
      </c>
      <c r="C235" s="94">
        <f>'2021 CER'!$Y$3</f>
        <v>297</v>
      </c>
      <c r="D235" s="94">
        <f>'2021 CER'!$B$26</f>
        <v>0</v>
      </c>
      <c r="E235" s="99">
        <f>C235-D235</f>
        <v>297</v>
      </c>
      <c r="F235" s="95">
        <f>'2021 CER'!$Y$26</f>
        <v>0</v>
      </c>
      <c r="G235" s="95" t="s">
        <v>190</v>
      </c>
      <c r="H235" s="94">
        <f>Account_CP2!$BL$27-Account_CP2!$BE$27</f>
        <v>0</v>
      </c>
      <c r="I235" s="94" t="s">
        <v>190</v>
      </c>
      <c r="J235" s="116" t="s">
        <v>190</v>
      </c>
      <c r="K235" s="99">
        <f>'2021 ERU'!$Y$3</f>
        <v>0</v>
      </c>
      <c r="L235" s="99">
        <f>'2021 ERU'!$B$26</f>
        <v>0</v>
      </c>
      <c r="M235" s="99">
        <f>K235-L235</f>
        <v>0</v>
      </c>
      <c r="N235" s="95">
        <f>'2021 ERU'!$Y$26</f>
        <v>0</v>
      </c>
      <c r="O235" s="95" t="s">
        <v>190</v>
      </c>
      <c r="P235" s="94">
        <f>Account_CP2!$DB$27-Account_CP2!$CU$27</f>
        <v>1250</v>
      </c>
      <c r="Q235" s="94" t="s">
        <v>190</v>
      </c>
      <c r="R235" s="116" t="s">
        <v>190</v>
      </c>
      <c r="S235" s="94">
        <f t="shared" ref="S235" si="185">C235+K235</f>
        <v>297</v>
      </c>
      <c r="T235" s="94">
        <f t="shared" ref="T235" si="186">D235+L235</f>
        <v>0</v>
      </c>
      <c r="U235" s="99">
        <f>S235-T235</f>
        <v>297</v>
      </c>
      <c r="V235" s="95">
        <f>F235+N235</f>
        <v>0</v>
      </c>
      <c r="W235" s="95" t="s">
        <v>190</v>
      </c>
      <c r="X235" s="94">
        <f>H235+P235</f>
        <v>1250</v>
      </c>
      <c r="Y235" s="94" t="s">
        <v>190</v>
      </c>
      <c r="Z235" s="116" t="s">
        <v>190</v>
      </c>
      <c r="AA235"/>
      <c r="AB235"/>
      <c r="AC235"/>
      <c r="AD235"/>
      <c r="AE235"/>
      <c r="AF235"/>
    </row>
    <row r="236" spans="1:32" ht="14.45" customHeight="1" x14ac:dyDescent="0.15">
      <c r="A236" s="241"/>
      <c r="B236" s="106">
        <v>2020</v>
      </c>
      <c r="C236" s="94">
        <f>'2020 CER'!$Y$3</f>
        <v>0</v>
      </c>
      <c r="D236" s="94">
        <f>'2020 CER'!$B$26</f>
        <v>0</v>
      </c>
      <c r="E236" s="99">
        <f>C236-D236</f>
        <v>0</v>
      </c>
      <c r="F236" s="95">
        <f>'2020 CER'!$Y$26</f>
        <v>0</v>
      </c>
      <c r="G236" s="95" t="s">
        <v>190</v>
      </c>
      <c r="H236" s="94">
        <f>Account_CP2!$BE$27-Account_CP2!$AX$27</f>
        <v>40784</v>
      </c>
      <c r="I236" s="94" t="s">
        <v>190</v>
      </c>
      <c r="J236" s="116" t="s">
        <v>190</v>
      </c>
      <c r="K236" s="99">
        <f>'2020 ERU'!$Y$3</f>
        <v>0</v>
      </c>
      <c r="L236" s="99">
        <f>'2020 ERU'!$B$26</f>
        <v>0</v>
      </c>
      <c r="M236" s="99">
        <f>K236-L236</f>
        <v>0</v>
      </c>
      <c r="N236" s="95">
        <f>'2020 ERU'!$Y$26</f>
        <v>0</v>
      </c>
      <c r="O236" s="95" t="s">
        <v>190</v>
      </c>
      <c r="P236" s="94">
        <f>Account_CP2!$CU$27-Account_CP2!$CN$27</f>
        <v>782</v>
      </c>
      <c r="Q236" s="94" t="s">
        <v>190</v>
      </c>
      <c r="R236" s="116" t="s">
        <v>190</v>
      </c>
      <c r="S236" s="94">
        <f t="shared" ref="S236:T238" si="187">C236+K236</f>
        <v>0</v>
      </c>
      <c r="T236" s="94">
        <f t="shared" si="187"/>
        <v>0</v>
      </c>
      <c r="U236" s="99">
        <f>S236-T236</f>
        <v>0</v>
      </c>
      <c r="V236" s="95">
        <f>F236+N236</f>
        <v>0</v>
      </c>
      <c r="W236" s="95" t="s">
        <v>190</v>
      </c>
      <c r="X236" s="94">
        <f>H236+P236</f>
        <v>41566</v>
      </c>
      <c r="Y236" s="94" t="s">
        <v>190</v>
      </c>
      <c r="Z236" s="116" t="s">
        <v>190</v>
      </c>
      <c r="AA236"/>
      <c r="AB236"/>
      <c r="AC236"/>
      <c r="AD236"/>
      <c r="AE236"/>
      <c r="AF236"/>
    </row>
    <row r="237" spans="1:32" ht="14.45" customHeight="1" x14ac:dyDescent="0.15">
      <c r="A237" s="241"/>
      <c r="B237" s="106">
        <v>2019</v>
      </c>
      <c r="C237" s="94">
        <f>'2019 CER'!$Y$3</f>
        <v>0</v>
      </c>
      <c r="D237" s="94">
        <f>'2019 CER'!$B$26</f>
        <v>0</v>
      </c>
      <c r="E237" s="99">
        <f>C237-D237</f>
        <v>0</v>
      </c>
      <c r="F237" s="95">
        <f>'2019 CER'!$Y$26</f>
        <v>0</v>
      </c>
      <c r="G237" s="95" t="s">
        <v>190</v>
      </c>
      <c r="H237" s="94">
        <f>Account_CP2!$AX$27-Account_CP2!$AQ$27</f>
        <v>0</v>
      </c>
      <c r="I237" s="94" t="s">
        <v>190</v>
      </c>
      <c r="J237" s="116" t="s">
        <v>190</v>
      </c>
      <c r="K237" s="99">
        <f>'2019 ERU'!$Y$3</f>
        <v>0</v>
      </c>
      <c r="L237" s="99">
        <f>'2019 ERU'!$B$26</f>
        <v>0</v>
      </c>
      <c r="M237" s="99">
        <f t="shared" si="168"/>
        <v>0</v>
      </c>
      <c r="N237" s="95">
        <f>'2019 ERU'!$Y$26</f>
        <v>0</v>
      </c>
      <c r="O237" s="95" t="s">
        <v>190</v>
      </c>
      <c r="P237" s="94">
        <f>Account_CP2!$CN$27-Account_CP2!$CG$27</f>
        <v>0</v>
      </c>
      <c r="Q237" s="94" t="s">
        <v>190</v>
      </c>
      <c r="R237" s="116" t="s">
        <v>190</v>
      </c>
      <c r="S237" s="94">
        <f t="shared" si="187"/>
        <v>0</v>
      </c>
      <c r="T237" s="94">
        <f t="shared" si="187"/>
        <v>0</v>
      </c>
      <c r="U237" s="99">
        <f>S237-T237</f>
        <v>0</v>
      </c>
      <c r="V237" s="95">
        <f>F237+N237</f>
        <v>0</v>
      </c>
      <c r="W237" s="95" t="s">
        <v>190</v>
      </c>
      <c r="X237" s="94">
        <f>H237+P237</f>
        <v>0</v>
      </c>
      <c r="Y237" s="94" t="s">
        <v>190</v>
      </c>
      <c r="Z237" s="116" t="s">
        <v>190</v>
      </c>
      <c r="AA237"/>
      <c r="AB237"/>
      <c r="AC237"/>
      <c r="AD237"/>
      <c r="AE237"/>
      <c r="AF237"/>
    </row>
    <row r="238" spans="1:32" ht="14.45" customHeight="1" x14ac:dyDescent="0.15">
      <c r="A238" s="241"/>
      <c r="B238" s="106">
        <v>2018</v>
      </c>
      <c r="C238" s="94">
        <f>'2018 CER'!$Y$3</f>
        <v>0</v>
      </c>
      <c r="D238" s="94">
        <f>'2018 CER'!$B$26</f>
        <v>0</v>
      </c>
      <c r="E238" s="99">
        <f t="shared" ref="E238:E243" si="188">C238-D238</f>
        <v>0</v>
      </c>
      <c r="F238" s="95">
        <f>'2018 CER'!$Y$26</f>
        <v>0</v>
      </c>
      <c r="G238" s="95" t="s">
        <v>190</v>
      </c>
      <c r="H238" s="94">
        <f>Account_CP2!$AQ$27-Account_CP2!$AJ$27</f>
        <v>0</v>
      </c>
      <c r="I238" s="94" t="s">
        <v>190</v>
      </c>
      <c r="J238" s="116" t="s">
        <v>190</v>
      </c>
      <c r="K238" s="99">
        <f>'2018 ERU'!$Y$3</f>
        <v>0</v>
      </c>
      <c r="L238" s="99">
        <f>'2018 ERU'!$B$26</f>
        <v>0</v>
      </c>
      <c r="M238" s="99">
        <f>K238-L238</f>
        <v>0</v>
      </c>
      <c r="N238" s="95">
        <f>'2018 ERU'!$Y$26</f>
        <v>0</v>
      </c>
      <c r="O238" s="95" t="s">
        <v>190</v>
      </c>
      <c r="P238" s="94">
        <f>Account_CP2!$CG$27-Account_CP2!$BZ$27</f>
        <v>0</v>
      </c>
      <c r="Q238" s="94" t="s">
        <v>190</v>
      </c>
      <c r="R238" s="116" t="s">
        <v>190</v>
      </c>
      <c r="S238" s="94">
        <f t="shared" si="187"/>
        <v>0</v>
      </c>
      <c r="T238" s="94">
        <f t="shared" si="187"/>
        <v>0</v>
      </c>
      <c r="U238" s="99">
        <f t="shared" ref="U238:U243" si="189">S238-T238</f>
        <v>0</v>
      </c>
      <c r="V238" s="95">
        <f t="shared" ref="V238:V243" si="190">F238+N238</f>
        <v>0</v>
      </c>
      <c r="W238" s="95" t="s">
        <v>190</v>
      </c>
      <c r="X238" s="94">
        <f t="shared" ref="X238:X243" si="191">H238+P238</f>
        <v>0</v>
      </c>
      <c r="Y238" s="94" t="s">
        <v>190</v>
      </c>
      <c r="Z238" s="116" t="s">
        <v>190</v>
      </c>
      <c r="AA238"/>
      <c r="AB238"/>
      <c r="AC238"/>
      <c r="AD238"/>
      <c r="AE238"/>
      <c r="AF238"/>
    </row>
    <row r="239" spans="1:32" ht="14.45" customHeight="1" x14ac:dyDescent="0.15">
      <c r="A239" s="241"/>
      <c r="B239" s="106">
        <v>2017</v>
      </c>
      <c r="C239" s="94">
        <f>'2017 CER'!$Y$3</f>
        <v>8692615</v>
      </c>
      <c r="D239" s="94">
        <f>'2017 CER'!$B$26</f>
        <v>8692615</v>
      </c>
      <c r="E239" s="99">
        <f t="shared" si="188"/>
        <v>0</v>
      </c>
      <c r="F239" s="95">
        <f>'2017 CER'!$Y$26</f>
        <v>8692615</v>
      </c>
      <c r="G239" s="95" t="s">
        <v>190</v>
      </c>
      <c r="H239" s="94">
        <f>Account_CP2!$AJ$27-Account_CP2!$AC$27</f>
        <v>0</v>
      </c>
      <c r="I239" s="94" t="s">
        <v>190</v>
      </c>
      <c r="J239" s="116" t="s">
        <v>190</v>
      </c>
      <c r="K239" s="99">
        <f>'2017 ERU'!$Y$3</f>
        <v>17870725</v>
      </c>
      <c r="L239" s="99">
        <f>'2017 ERU'!$B$26</f>
        <v>17870725</v>
      </c>
      <c r="M239" s="99">
        <f t="shared" si="168"/>
        <v>0</v>
      </c>
      <c r="N239" s="95">
        <f>'2017 ERU'!$Y$26</f>
        <v>17870725</v>
      </c>
      <c r="O239" s="95" t="s">
        <v>190</v>
      </c>
      <c r="P239" s="94">
        <f>Account_CP2!$BZ$27-Account_CP2!$BS$27</f>
        <v>0</v>
      </c>
      <c r="Q239" s="94" t="s">
        <v>190</v>
      </c>
      <c r="R239" s="116" t="s">
        <v>190</v>
      </c>
      <c r="S239" s="94">
        <f t="shared" ref="S239:T243" si="192">C239+K239</f>
        <v>26563340</v>
      </c>
      <c r="T239" s="94">
        <f t="shared" si="192"/>
        <v>26563340</v>
      </c>
      <c r="U239" s="99">
        <f t="shared" si="189"/>
        <v>0</v>
      </c>
      <c r="V239" s="95">
        <f t="shared" si="190"/>
        <v>26563340</v>
      </c>
      <c r="W239" s="95" t="s">
        <v>190</v>
      </c>
      <c r="X239" s="94">
        <f t="shared" si="191"/>
        <v>0</v>
      </c>
      <c r="Y239" s="94" t="s">
        <v>190</v>
      </c>
      <c r="Z239" s="116" t="s">
        <v>190</v>
      </c>
      <c r="AA239"/>
      <c r="AB239"/>
      <c r="AC239"/>
      <c r="AD239"/>
      <c r="AE239"/>
      <c r="AF239"/>
    </row>
    <row r="240" spans="1:32" ht="14.45" customHeight="1" x14ac:dyDescent="0.15">
      <c r="A240" s="241"/>
      <c r="B240" s="106">
        <v>2016</v>
      </c>
      <c r="C240" s="94">
        <f>'2016 CER'!Y3</f>
        <v>0</v>
      </c>
      <c r="D240" s="94">
        <f>'2016 CER'!B26</f>
        <v>0</v>
      </c>
      <c r="E240" s="99">
        <f t="shared" si="188"/>
        <v>0</v>
      </c>
      <c r="F240" s="95">
        <f>'2016 CER'!Y26</f>
        <v>0</v>
      </c>
      <c r="G240" s="95" t="s">
        <v>190</v>
      </c>
      <c r="H240" s="94">
        <f>Account_CP2!$AC$27-Account_CP2!$V$27</f>
        <v>0</v>
      </c>
      <c r="I240" s="94" t="s">
        <v>190</v>
      </c>
      <c r="J240" s="116" t="s">
        <v>190</v>
      </c>
      <c r="K240" s="99">
        <f>'2016 ERU'!Y3</f>
        <v>0</v>
      </c>
      <c r="L240" s="99">
        <f>'2016 ERU'!B26</f>
        <v>0</v>
      </c>
      <c r="M240" s="99">
        <f t="shared" si="168"/>
        <v>0</v>
      </c>
      <c r="N240" s="95">
        <f>'2016 ERU'!Y26</f>
        <v>0</v>
      </c>
      <c r="O240" s="95" t="s">
        <v>190</v>
      </c>
      <c r="P240" s="94">
        <f>Account_CP2!$BS$27</f>
        <v>0</v>
      </c>
      <c r="Q240" s="94" t="s">
        <v>190</v>
      </c>
      <c r="R240" s="116" t="s">
        <v>190</v>
      </c>
      <c r="S240" s="94">
        <f t="shared" si="192"/>
        <v>0</v>
      </c>
      <c r="T240" s="94">
        <f t="shared" si="192"/>
        <v>0</v>
      </c>
      <c r="U240" s="99">
        <f t="shared" si="189"/>
        <v>0</v>
      </c>
      <c r="V240" s="95">
        <f t="shared" si="190"/>
        <v>0</v>
      </c>
      <c r="W240" s="95" t="s">
        <v>190</v>
      </c>
      <c r="X240" s="94">
        <f t="shared" si="191"/>
        <v>0</v>
      </c>
      <c r="Y240" s="94" t="s">
        <v>190</v>
      </c>
      <c r="Z240" s="116" t="s">
        <v>190</v>
      </c>
      <c r="AA240"/>
      <c r="AB240"/>
      <c r="AC240"/>
      <c r="AD240"/>
      <c r="AE240"/>
      <c r="AF240"/>
    </row>
    <row r="241" spans="1:32" ht="14.45" customHeight="1" x14ac:dyDescent="0.15">
      <c r="A241" s="241"/>
      <c r="B241" s="106">
        <v>2015</v>
      </c>
      <c r="C241" s="99">
        <f>'2015 CER'!Y3</f>
        <v>0</v>
      </c>
      <c r="D241" s="99">
        <f>'2015 CER'!B26</f>
        <v>0</v>
      </c>
      <c r="E241" s="99">
        <f t="shared" si="188"/>
        <v>0</v>
      </c>
      <c r="F241" s="95">
        <f>'2015 CER'!Y26</f>
        <v>0</v>
      </c>
      <c r="G241" s="100" t="s">
        <v>190</v>
      </c>
      <c r="H241" s="94">
        <f>Account_CP2!$V$27-Account_CP2!$O$27</f>
        <v>0</v>
      </c>
      <c r="I241" s="99" t="s">
        <v>190</v>
      </c>
      <c r="J241" s="115" t="s">
        <v>190</v>
      </c>
      <c r="K241" s="99">
        <v>0</v>
      </c>
      <c r="L241" s="99">
        <v>0</v>
      </c>
      <c r="M241" s="99">
        <f t="shared" si="168"/>
        <v>0</v>
      </c>
      <c r="N241" s="95">
        <v>0</v>
      </c>
      <c r="O241" s="100" t="s">
        <v>190</v>
      </c>
      <c r="P241" s="99">
        <v>0</v>
      </c>
      <c r="Q241" s="99" t="s">
        <v>190</v>
      </c>
      <c r="R241" s="115" t="s">
        <v>190</v>
      </c>
      <c r="S241" s="99">
        <f t="shared" si="192"/>
        <v>0</v>
      </c>
      <c r="T241" s="99">
        <f t="shared" si="192"/>
        <v>0</v>
      </c>
      <c r="U241" s="99">
        <f t="shared" si="189"/>
        <v>0</v>
      </c>
      <c r="V241" s="95">
        <f t="shared" si="190"/>
        <v>0</v>
      </c>
      <c r="W241" s="100" t="s">
        <v>190</v>
      </c>
      <c r="X241" s="94">
        <f t="shared" si="191"/>
        <v>0</v>
      </c>
      <c r="Y241" s="99" t="s">
        <v>190</v>
      </c>
      <c r="Z241" s="115" t="s">
        <v>190</v>
      </c>
      <c r="AA241"/>
      <c r="AB241"/>
      <c r="AC241"/>
      <c r="AD241"/>
      <c r="AE241"/>
      <c r="AF241"/>
    </row>
    <row r="242" spans="1:32" ht="14.45" customHeight="1" x14ac:dyDescent="0.15">
      <c r="A242" s="241"/>
      <c r="B242" s="106">
        <v>2014</v>
      </c>
      <c r="C242" s="99">
        <f>'2014 CER'!Y3</f>
        <v>0</v>
      </c>
      <c r="D242" s="99">
        <f>'2014 CER'!B26</f>
        <v>0</v>
      </c>
      <c r="E242" s="99">
        <f t="shared" si="188"/>
        <v>0</v>
      </c>
      <c r="F242" s="95">
        <f>'2014 CER'!Y26</f>
        <v>0</v>
      </c>
      <c r="G242" s="100" t="s">
        <v>190</v>
      </c>
      <c r="H242" s="94">
        <f>Account_CP2!$O$27-Account_CP2!$H$27</f>
        <v>0</v>
      </c>
      <c r="I242" s="99" t="s">
        <v>190</v>
      </c>
      <c r="J242" s="115" t="s">
        <v>190</v>
      </c>
      <c r="K242" s="99">
        <v>0</v>
      </c>
      <c r="L242" s="99">
        <v>0</v>
      </c>
      <c r="M242" s="99">
        <f t="shared" si="168"/>
        <v>0</v>
      </c>
      <c r="N242" s="95">
        <v>0</v>
      </c>
      <c r="O242" s="100" t="s">
        <v>190</v>
      </c>
      <c r="P242" s="99">
        <v>0</v>
      </c>
      <c r="Q242" s="99" t="s">
        <v>190</v>
      </c>
      <c r="R242" s="115" t="s">
        <v>190</v>
      </c>
      <c r="S242" s="99">
        <f t="shared" si="192"/>
        <v>0</v>
      </c>
      <c r="T242" s="99">
        <f t="shared" si="192"/>
        <v>0</v>
      </c>
      <c r="U242" s="99">
        <f t="shared" si="189"/>
        <v>0</v>
      </c>
      <c r="V242" s="95">
        <f t="shared" si="190"/>
        <v>0</v>
      </c>
      <c r="W242" s="100" t="s">
        <v>190</v>
      </c>
      <c r="X242" s="94">
        <f t="shared" si="191"/>
        <v>0</v>
      </c>
      <c r="Y242" s="99" t="s">
        <v>190</v>
      </c>
      <c r="Z242" s="115" t="s">
        <v>190</v>
      </c>
      <c r="AA242"/>
      <c r="AB242"/>
      <c r="AC242"/>
      <c r="AD242"/>
      <c r="AE242"/>
      <c r="AF242"/>
    </row>
    <row r="243" spans="1:32" ht="14.45" customHeight="1" x14ac:dyDescent="0.15">
      <c r="A243" s="241"/>
      <c r="B243" s="106">
        <v>2013</v>
      </c>
      <c r="C243" s="99">
        <f>'2013 CER'!Y3</f>
        <v>0</v>
      </c>
      <c r="D243" s="99">
        <f>'2013 CER'!B26</f>
        <v>0</v>
      </c>
      <c r="E243" s="99">
        <f t="shared" si="188"/>
        <v>0</v>
      </c>
      <c r="F243" s="95">
        <f>'2013 CER'!Y26</f>
        <v>0</v>
      </c>
      <c r="G243" s="100" t="s">
        <v>190</v>
      </c>
      <c r="H243" s="94">
        <f>Account_CP2!$H$27</f>
        <v>0</v>
      </c>
      <c r="I243" s="99" t="s">
        <v>190</v>
      </c>
      <c r="J243" s="115" t="s">
        <v>190</v>
      </c>
      <c r="K243" s="99">
        <v>0</v>
      </c>
      <c r="L243" s="99">
        <v>0</v>
      </c>
      <c r="M243" s="99">
        <f t="shared" si="168"/>
        <v>0</v>
      </c>
      <c r="N243" s="95">
        <v>0</v>
      </c>
      <c r="O243" s="100" t="s">
        <v>190</v>
      </c>
      <c r="P243" s="99">
        <v>0</v>
      </c>
      <c r="Q243" s="99" t="s">
        <v>190</v>
      </c>
      <c r="R243" s="115" t="s">
        <v>190</v>
      </c>
      <c r="S243" s="99">
        <f t="shared" si="192"/>
        <v>0</v>
      </c>
      <c r="T243" s="99">
        <f t="shared" si="192"/>
        <v>0</v>
      </c>
      <c r="U243" s="99">
        <f t="shared" si="189"/>
        <v>0</v>
      </c>
      <c r="V243" s="95">
        <f t="shared" si="190"/>
        <v>0</v>
      </c>
      <c r="W243" s="100" t="s">
        <v>190</v>
      </c>
      <c r="X243" s="94">
        <f t="shared" si="191"/>
        <v>0</v>
      </c>
      <c r="Y243" s="99" t="s">
        <v>190</v>
      </c>
      <c r="Z243" s="115" t="s">
        <v>190</v>
      </c>
      <c r="AA243"/>
      <c r="AB243"/>
      <c r="AC243"/>
      <c r="AD243"/>
      <c r="AE243"/>
      <c r="AF243"/>
    </row>
    <row r="244" spans="1:32" ht="14.45" customHeight="1" x14ac:dyDescent="0.15">
      <c r="A244" s="242"/>
      <c r="B244" s="107" t="s">
        <v>164</v>
      </c>
      <c r="C244" s="92">
        <f>SUM(C235:C243)</f>
        <v>8692912</v>
      </c>
      <c r="D244" s="92">
        <f>SUM(D235:D243)</f>
        <v>8692615</v>
      </c>
      <c r="E244" s="92">
        <f>SUM(E235:E243)</f>
        <v>297</v>
      </c>
      <c r="F244" s="91">
        <f>SUM(F235:F243)</f>
        <v>8692615</v>
      </c>
      <c r="G244" s="91" t="s">
        <v>190</v>
      </c>
      <c r="H244" s="92">
        <f>SUM(H235:H243)</f>
        <v>40784</v>
      </c>
      <c r="I244" s="92" t="s">
        <v>190</v>
      </c>
      <c r="J244" s="117" t="s">
        <v>190</v>
      </c>
      <c r="K244" s="92">
        <f>SUM(K235:K243)</f>
        <v>17870725</v>
      </c>
      <c r="L244" s="92">
        <f>SUM(L235:L243)</f>
        <v>17870725</v>
      </c>
      <c r="M244" s="92">
        <f t="shared" si="168"/>
        <v>0</v>
      </c>
      <c r="N244" s="91">
        <f>SUM(N235:N243)</f>
        <v>17870725</v>
      </c>
      <c r="O244" s="91" t="s">
        <v>190</v>
      </c>
      <c r="P244" s="92">
        <f>SUM(P235:P243)</f>
        <v>2032</v>
      </c>
      <c r="Q244" s="92" t="s">
        <v>190</v>
      </c>
      <c r="R244" s="117" t="s">
        <v>190</v>
      </c>
      <c r="S244" s="92">
        <f>SUM(S235:S243)</f>
        <v>26563637</v>
      </c>
      <c r="T244" s="92">
        <f>SUM(T235:T243)</f>
        <v>26563340</v>
      </c>
      <c r="U244" s="92">
        <f>SUM(U235:U243)</f>
        <v>297</v>
      </c>
      <c r="V244" s="91">
        <f>SUM(V235:V243)</f>
        <v>26563340</v>
      </c>
      <c r="W244" s="91" t="s">
        <v>190</v>
      </c>
      <c r="X244" s="92">
        <f>SUM(X235:X243)</f>
        <v>42816</v>
      </c>
      <c r="Y244" s="92" t="s">
        <v>190</v>
      </c>
      <c r="Z244" s="117" t="s">
        <v>190</v>
      </c>
      <c r="AA244"/>
      <c r="AB244"/>
      <c r="AC244"/>
      <c r="AD244"/>
      <c r="AE244"/>
      <c r="AF244"/>
    </row>
    <row r="245" spans="1:32" ht="14.45" customHeight="1" x14ac:dyDescent="0.15">
      <c r="A245" s="240" t="s">
        <v>18</v>
      </c>
      <c r="B245" s="106">
        <v>2021</v>
      </c>
      <c r="C245" s="94">
        <f>'2021 CER'!$Z$3</f>
        <v>0</v>
      </c>
      <c r="D245" s="94">
        <f>'2021 CER'!$B$27</f>
        <v>0</v>
      </c>
      <c r="E245" s="99">
        <f>C245-D245</f>
        <v>0</v>
      </c>
      <c r="F245" s="95">
        <f>'2021 CER'!$Z$27</f>
        <v>0</v>
      </c>
      <c r="G245" s="95" t="s">
        <v>190</v>
      </c>
      <c r="H245" s="94">
        <f>Account_CP2!$BL$28-Account_CP2!$BE$28</f>
        <v>0</v>
      </c>
      <c r="I245" s="94" t="s">
        <v>190</v>
      </c>
      <c r="J245" s="116" t="s">
        <v>190</v>
      </c>
      <c r="K245" s="99">
        <f>'2021 ERU'!$Z$3</f>
        <v>0</v>
      </c>
      <c r="L245" s="99">
        <f>'2021 ERU'!$B$27</f>
        <v>0</v>
      </c>
      <c r="M245" s="99">
        <f>K245-L245</f>
        <v>0</v>
      </c>
      <c r="N245" s="95">
        <f>'2021 ERU'!$Z$27</f>
        <v>0</v>
      </c>
      <c r="O245" s="95" t="s">
        <v>190</v>
      </c>
      <c r="P245" s="94">
        <f>Account_CP2!$DB$28-Account_CP2!$CU$28</f>
        <v>0</v>
      </c>
      <c r="Q245" s="94" t="s">
        <v>190</v>
      </c>
      <c r="R245" s="116" t="s">
        <v>190</v>
      </c>
      <c r="S245" s="94">
        <f t="shared" ref="S245" si="193">C245+K245</f>
        <v>0</v>
      </c>
      <c r="T245" s="94">
        <f t="shared" ref="T245" si="194">D245+L245</f>
        <v>0</v>
      </c>
      <c r="U245" s="99">
        <f>S245-T245</f>
        <v>0</v>
      </c>
      <c r="V245" s="95">
        <f>F245+N245</f>
        <v>0</v>
      </c>
      <c r="W245" s="95" t="s">
        <v>190</v>
      </c>
      <c r="X245" s="94">
        <f>H245+P245</f>
        <v>0</v>
      </c>
      <c r="Y245" s="94" t="s">
        <v>190</v>
      </c>
      <c r="Z245" s="116" t="s">
        <v>190</v>
      </c>
      <c r="AA245"/>
      <c r="AB245"/>
      <c r="AC245"/>
      <c r="AD245"/>
      <c r="AE245"/>
      <c r="AF245"/>
    </row>
    <row r="246" spans="1:32" ht="14.45" customHeight="1" x14ac:dyDescent="0.15">
      <c r="A246" s="241"/>
      <c r="B246" s="106">
        <v>2020</v>
      </c>
      <c r="C246" s="94">
        <f>'2020 CER'!$Z$3</f>
        <v>0</v>
      </c>
      <c r="D246" s="94">
        <f>'2020 CER'!$B$27</f>
        <v>0</v>
      </c>
      <c r="E246" s="99">
        <f>C246-D246</f>
        <v>0</v>
      </c>
      <c r="F246" s="95">
        <f>'2020 CER'!$Z$27</f>
        <v>0</v>
      </c>
      <c r="G246" s="95" t="s">
        <v>190</v>
      </c>
      <c r="H246" s="94">
        <f>Account_CP2!$BE$28-Account_CP2!$AX$28</f>
        <v>0</v>
      </c>
      <c r="I246" s="94" t="s">
        <v>190</v>
      </c>
      <c r="J246" s="116" t="s">
        <v>190</v>
      </c>
      <c r="K246" s="99">
        <f>'2020 ERU'!$Z$3</f>
        <v>0</v>
      </c>
      <c r="L246" s="99">
        <f>'2020 ERU'!$B$27</f>
        <v>0</v>
      </c>
      <c r="M246" s="99">
        <f>K246-L246</f>
        <v>0</v>
      </c>
      <c r="N246" s="95">
        <f>'2020 ERU'!$Z$27</f>
        <v>0</v>
      </c>
      <c r="O246" s="95" t="s">
        <v>190</v>
      </c>
      <c r="P246" s="94">
        <f>Account_CP2!$CU$28-Account_CP2!$CN$28</f>
        <v>0</v>
      </c>
      <c r="Q246" s="94" t="s">
        <v>190</v>
      </c>
      <c r="R246" s="116" t="s">
        <v>190</v>
      </c>
      <c r="S246" s="94">
        <f t="shared" ref="S246:T248" si="195">C246+K246</f>
        <v>0</v>
      </c>
      <c r="T246" s="94">
        <f t="shared" si="195"/>
        <v>0</v>
      </c>
      <c r="U246" s="99">
        <f>S246-T246</f>
        <v>0</v>
      </c>
      <c r="V246" s="95">
        <f>F246+N246</f>
        <v>0</v>
      </c>
      <c r="W246" s="95" t="s">
        <v>190</v>
      </c>
      <c r="X246" s="94">
        <f>H246+P246</f>
        <v>0</v>
      </c>
      <c r="Y246" s="94" t="s">
        <v>190</v>
      </c>
      <c r="Z246" s="116" t="s">
        <v>190</v>
      </c>
      <c r="AA246"/>
      <c r="AB246"/>
      <c r="AC246"/>
      <c r="AD246"/>
      <c r="AE246"/>
      <c r="AF246"/>
    </row>
    <row r="247" spans="1:32" ht="14.45" customHeight="1" x14ac:dyDescent="0.15">
      <c r="A247" s="241"/>
      <c r="B247" s="106">
        <v>2019</v>
      </c>
      <c r="C247" s="94">
        <f>'2019 CER'!$Z$3</f>
        <v>0</v>
      </c>
      <c r="D247" s="94">
        <f>'2019 CER'!$B$27</f>
        <v>0</v>
      </c>
      <c r="E247" s="99">
        <f>C247-D247</f>
        <v>0</v>
      </c>
      <c r="F247" s="95">
        <f>'2019 CER'!$Z$27</f>
        <v>0</v>
      </c>
      <c r="G247" s="95" t="s">
        <v>190</v>
      </c>
      <c r="H247" s="94">
        <f>Account_CP2!$AX$28-Account_CP2!$AQ$28</f>
        <v>0</v>
      </c>
      <c r="I247" s="94" t="s">
        <v>190</v>
      </c>
      <c r="J247" s="116" t="s">
        <v>190</v>
      </c>
      <c r="K247" s="99">
        <f>'2019 ERU'!$Z$3</f>
        <v>0</v>
      </c>
      <c r="L247" s="99">
        <f>'2019 ERU'!$B$27</f>
        <v>0</v>
      </c>
      <c r="M247" s="99">
        <f t="shared" si="168"/>
        <v>0</v>
      </c>
      <c r="N247" s="95">
        <f>'2019 ERU'!$Z$27</f>
        <v>0</v>
      </c>
      <c r="O247" s="95" t="s">
        <v>190</v>
      </c>
      <c r="P247" s="94">
        <f>Account_CP2!$CN$28-Account_CP2!$CG$28</f>
        <v>0</v>
      </c>
      <c r="Q247" s="94" t="s">
        <v>190</v>
      </c>
      <c r="R247" s="116" t="s">
        <v>190</v>
      </c>
      <c r="S247" s="94">
        <f t="shared" si="195"/>
        <v>0</v>
      </c>
      <c r="T247" s="94">
        <f t="shared" si="195"/>
        <v>0</v>
      </c>
      <c r="U247" s="99">
        <f>S247-T247</f>
        <v>0</v>
      </c>
      <c r="V247" s="95">
        <f>F247+N247</f>
        <v>0</v>
      </c>
      <c r="W247" s="95" t="s">
        <v>190</v>
      </c>
      <c r="X247" s="94">
        <f>H247+P247</f>
        <v>0</v>
      </c>
      <c r="Y247" s="94" t="s">
        <v>190</v>
      </c>
      <c r="Z247" s="116" t="s">
        <v>190</v>
      </c>
      <c r="AA247"/>
      <c r="AB247"/>
      <c r="AC247"/>
      <c r="AD247"/>
      <c r="AE247"/>
      <c r="AF247"/>
    </row>
    <row r="248" spans="1:32" ht="14.45" customHeight="1" x14ac:dyDescent="0.15">
      <c r="A248" s="241"/>
      <c r="B248" s="106">
        <v>2018</v>
      </c>
      <c r="C248" s="94">
        <f>'2018 CER'!$Z$3</f>
        <v>0</v>
      </c>
      <c r="D248" s="94">
        <f>'2018 CER'!$B$27</f>
        <v>0</v>
      </c>
      <c r="E248" s="99">
        <f t="shared" ref="E248:E253" si="196">C248-D248</f>
        <v>0</v>
      </c>
      <c r="F248" s="95">
        <f>'2018 CER'!$Z$27</f>
        <v>0</v>
      </c>
      <c r="G248" s="95" t="s">
        <v>190</v>
      </c>
      <c r="H248" s="94">
        <f>Account_CP2!$AQ$28-Account_CP2!$AJ$28</f>
        <v>0</v>
      </c>
      <c r="I248" s="94" t="s">
        <v>190</v>
      </c>
      <c r="J248" s="116" t="s">
        <v>190</v>
      </c>
      <c r="K248" s="99">
        <f>'2018 ERU'!$Z$3</f>
        <v>0</v>
      </c>
      <c r="L248" s="99">
        <f>'2018 ERU'!$B$27</f>
        <v>0</v>
      </c>
      <c r="M248" s="99">
        <f>K248-L248</f>
        <v>0</v>
      </c>
      <c r="N248" s="95">
        <f>'2018 ERU'!$Z$27</f>
        <v>0</v>
      </c>
      <c r="O248" s="95" t="s">
        <v>190</v>
      </c>
      <c r="P248" s="94">
        <f>Account_CP2!$CG$28-Account_CP2!$BZ$28</f>
        <v>0</v>
      </c>
      <c r="Q248" s="94" t="s">
        <v>190</v>
      </c>
      <c r="R248" s="116" t="s">
        <v>190</v>
      </c>
      <c r="S248" s="94">
        <f t="shared" si="195"/>
        <v>0</v>
      </c>
      <c r="T248" s="94">
        <f t="shared" si="195"/>
        <v>0</v>
      </c>
      <c r="U248" s="99">
        <f t="shared" ref="U248:U253" si="197">S248-T248</f>
        <v>0</v>
      </c>
      <c r="V248" s="95">
        <f t="shared" ref="V248:V253" si="198">F248+N248</f>
        <v>0</v>
      </c>
      <c r="W248" s="95" t="s">
        <v>190</v>
      </c>
      <c r="X248" s="94">
        <f t="shared" ref="X248:X253" si="199">H248+P248</f>
        <v>0</v>
      </c>
      <c r="Y248" s="94" t="s">
        <v>190</v>
      </c>
      <c r="Z248" s="116" t="s">
        <v>190</v>
      </c>
      <c r="AA248"/>
      <c r="AB248"/>
      <c r="AC248"/>
      <c r="AD248"/>
      <c r="AE248"/>
      <c r="AF248"/>
    </row>
    <row r="249" spans="1:32" ht="14.45" customHeight="1" x14ac:dyDescent="0.15">
      <c r="A249" s="241"/>
      <c r="B249" s="106">
        <v>2017</v>
      </c>
      <c r="C249" s="94">
        <f>'2017 CER'!$Z$3</f>
        <v>0</v>
      </c>
      <c r="D249" s="94">
        <f>'2017 CER'!$B$27</f>
        <v>0</v>
      </c>
      <c r="E249" s="99">
        <f t="shared" si="196"/>
        <v>0</v>
      </c>
      <c r="F249" s="95">
        <f>'2017 CER'!$Z$27</f>
        <v>0</v>
      </c>
      <c r="G249" s="95" t="s">
        <v>190</v>
      </c>
      <c r="H249" s="94">
        <f>Account_CP2!$AJ$28-Account_CP2!$AC$28</f>
        <v>0</v>
      </c>
      <c r="I249" s="94" t="s">
        <v>190</v>
      </c>
      <c r="J249" s="116" t="s">
        <v>190</v>
      </c>
      <c r="K249" s="99">
        <f>'2017 ERU'!$Z$3</f>
        <v>0</v>
      </c>
      <c r="L249" s="99">
        <f>'2017 ERU'!$B$27</f>
        <v>0</v>
      </c>
      <c r="M249" s="99">
        <f t="shared" si="168"/>
        <v>0</v>
      </c>
      <c r="N249" s="95">
        <f>'2017 ERU'!$Z$27</f>
        <v>0</v>
      </c>
      <c r="O249" s="95" t="s">
        <v>190</v>
      </c>
      <c r="P249" s="94">
        <f>Account_CP2!$BZ$28-Account_CP2!$BS$28</f>
        <v>0</v>
      </c>
      <c r="Q249" s="94" t="s">
        <v>190</v>
      </c>
      <c r="R249" s="116" t="s">
        <v>190</v>
      </c>
      <c r="S249" s="94">
        <f t="shared" ref="S249:T253" si="200">C249+K249</f>
        <v>0</v>
      </c>
      <c r="T249" s="94">
        <f t="shared" si="200"/>
        <v>0</v>
      </c>
      <c r="U249" s="99">
        <f t="shared" si="197"/>
        <v>0</v>
      </c>
      <c r="V249" s="95">
        <f t="shared" si="198"/>
        <v>0</v>
      </c>
      <c r="W249" s="95" t="s">
        <v>190</v>
      </c>
      <c r="X249" s="94">
        <f t="shared" si="199"/>
        <v>0</v>
      </c>
      <c r="Y249" s="94" t="s">
        <v>190</v>
      </c>
      <c r="Z249" s="116" t="s">
        <v>190</v>
      </c>
      <c r="AA249"/>
      <c r="AB249"/>
      <c r="AC249"/>
      <c r="AD249"/>
      <c r="AE249"/>
      <c r="AF249"/>
    </row>
    <row r="250" spans="1:32" ht="14.45" customHeight="1" x14ac:dyDescent="0.15">
      <c r="A250" s="241"/>
      <c r="B250" s="106">
        <v>2016</v>
      </c>
      <c r="C250" s="94">
        <f>'2016 CER'!Z3</f>
        <v>0</v>
      </c>
      <c r="D250" s="94">
        <f>'2016 CER'!B27</f>
        <v>0</v>
      </c>
      <c r="E250" s="99">
        <f t="shared" si="196"/>
        <v>0</v>
      </c>
      <c r="F250" s="95">
        <f>'2016 CER'!Z27</f>
        <v>0</v>
      </c>
      <c r="G250" s="95" t="s">
        <v>190</v>
      </c>
      <c r="H250" s="94">
        <f>Account_CP2!$AC$28-Account_CP2!$V$28</f>
        <v>0</v>
      </c>
      <c r="I250" s="94" t="s">
        <v>190</v>
      </c>
      <c r="J250" s="116" t="s">
        <v>190</v>
      </c>
      <c r="K250" s="99">
        <f>'2016 ERU'!Z3</f>
        <v>0</v>
      </c>
      <c r="L250" s="99">
        <f>'2016 ERU'!B27</f>
        <v>0</v>
      </c>
      <c r="M250" s="99">
        <f t="shared" si="168"/>
        <v>0</v>
      </c>
      <c r="N250" s="95">
        <f>'2016 ERU'!Z27</f>
        <v>0</v>
      </c>
      <c r="O250" s="95" t="s">
        <v>190</v>
      </c>
      <c r="P250" s="94">
        <f>Account_CP2!$BS$28</f>
        <v>0</v>
      </c>
      <c r="Q250" s="94" t="s">
        <v>190</v>
      </c>
      <c r="R250" s="116" t="s">
        <v>190</v>
      </c>
      <c r="S250" s="94">
        <f t="shared" si="200"/>
        <v>0</v>
      </c>
      <c r="T250" s="94">
        <f t="shared" si="200"/>
        <v>0</v>
      </c>
      <c r="U250" s="99">
        <f t="shared" si="197"/>
        <v>0</v>
      </c>
      <c r="V250" s="95">
        <f t="shared" si="198"/>
        <v>0</v>
      </c>
      <c r="W250" s="95" t="s">
        <v>190</v>
      </c>
      <c r="X250" s="94">
        <f t="shared" si="199"/>
        <v>0</v>
      </c>
      <c r="Y250" s="94" t="s">
        <v>190</v>
      </c>
      <c r="Z250" s="116" t="s">
        <v>190</v>
      </c>
      <c r="AA250"/>
      <c r="AB250"/>
      <c r="AC250"/>
      <c r="AD250"/>
      <c r="AE250"/>
      <c r="AF250"/>
    </row>
    <row r="251" spans="1:32" ht="14.45" customHeight="1" x14ac:dyDescent="0.15">
      <c r="A251" s="241"/>
      <c r="B251" s="106">
        <v>2015</v>
      </c>
      <c r="C251" s="99">
        <f>'2015 CER'!Z3</f>
        <v>0</v>
      </c>
      <c r="D251" s="99">
        <f>'2015 CER'!B27</f>
        <v>0</v>
      </c>
      <c r="E251" s="99">
        <f t="shared" si="196"/>
        <v>0</v>
      </c>
      <c r="F251" s="95">
        <f>'2015 CER'!Z27</f>
        <v>0</v>
      </c>
      <c r="G251" s="100" t="s">
        <v>190</v>
      </c>
      <c r="H251" s="94">
        <f>Account_CP2!$V$28-Account_CP2!$O$28</f>
        <v>0</v>
      </c>
      <c r="I251" s="99" t="s">
        <v>190</v>
      </c>
      <c r="J251" s="115" t="s">
        <v>190</v>
      </c>
      <c r="K251" s="99">
        <v>0</v>
      </c>
      <c r="L251" s="99">
        <v>0</v>
      </c>
      <c r="M251" s="99">
        <f t="shared" si="168"/>
        <v>0</v>
      </c>
      <c r="N251" s="95">
        <v>0</v>
      </c>
      <c r="O251" s="100" t="s">
        <v>190</v>
      </c>
      <c r="P251" s="99">
        <v>0</v>
      </c>
      <c r="Q251" s="99" t="s">
        <v>190</v>
      </c>
      <c r="R251" s="115" t="s">
        <v>190</v>
      </c>
      <c r="S251" s="99">
        <f t="shared" si="200"/>
        <v>0</v>
      </c>
      <c r="T251" s="99">
        <f t="shared" si="200"/>
        <v>0</v>
      </c>
      <c r="U251" s="99">
        <f t="shared" si="197"/>
        <v>0</v>
      </c>
      <c r="V251" s="95">
        <f t="shared" si="198"/>
        <v>0</v>
      </c>
      <c r="W251" s="100" t="s">
        <v>190</v>
      </c>
      <c r="X251" s="94">
        <f t="shared" si="199"/>
        <v>0</v>
      </c>
      <c r="Y251" s="99" t="s">
        <v>190</v>
      </c>
      <c r="Z251" s="115" t="s">
        <v>190</v>
      </c>
      <c r="AA251"/>
      <c r="AB251"/>
      <c r="AC251"/>
      <c r="AD251"/>
      <c r="AE251"/>
      <c r="AF251"/>
    </row>
    <row r="252" spans="1:32" ht="14.45" customHeight="1" x14ac:dyDescent="0.15">
      <c r="A252" s="241"/>
      <c r="B252" s="106">
        <v>2014</v>
      </c>
      <c r="C252" s="99">
        <f>'2014 CER'!Z3</f>
        <v>0</v>
      </c>
      <c r="D252" s="99">
        <f>'2014 CER'!B27</f>
        <v>0</v>
      </c>
      <c r="E252" s="99">
        <f t="shared" si="196"/>
        <v>0</v>
      </c>
      <c r="F252" s="95">
        <f>'2014 CER'!Z27</f>
        <v>0</v>
      </c>
      <c r="G252" s="100" t="s">
        <v>190</v>
      </c>
      <c r="H252" s="94">
        <f>Account_CP2!$O$28-Account_CP2!$H$28</f>
        <v>0</v>
      </c>
      <c r="I252" s="99" t="s">
        <v>190</v>
      </c>
      <c r="J252" s="115" t="s">
        <v>190</v>
      </c>
      <c r="K252" s="99">
        <v>0</v>
      </c>
      <c r="L252" s="99">
        <v>0</v>
      </c>
      <c r="M252" s="99">
        <f t="shared" si="168"/>
        <v>0</v>
      </c>
      <c r="N252" s="95">
        <v>0</v>
      </c>
      <c r="O252" s="100" t="s">
        <v>190</v>
      </c>
      <c r="P252" s="99">
        <v>0</v>
      </c>
      <c r="Q252" s="99" t="s">
        <v>190</v>
      </c>
      <c r="R252" s="115" t="s">
        <v>190</v>
      </c>
      <c r="S252" s="99">
        <f t="shared" si="200"/>
        <v>0</v>
      </c>
      <c r="T252" s="99">
        <f t="shared" si="200"/>
        <v>0</v>
      </c>
      <c r="U252" s="99">
        <f t="shared" si="197"/>
        <v>0</v>
      </c>
      <c r="V252" s="95">
        <f t="shared" si="198"/>
        <v>0</v>
      </c>
      <c r="W252" s="100" t="s">
        <v>190</v>
      </c>
      <c r="X252" s="94">
        <f t="shared" si="199"/>
        <v>0</v>
      </c>
      <c r="Y252" s="99" t="s">
        <v>190</v>
      </c>
      <c r="Z252" s="115" t="s">
        <v>190</v>
      </c>
      <c r="AA252"/>
      <c r="AB252"/>
      <c r="AC252"/>
      <c r="AD252"/>
      <c r="AE252"/>
      <c r="AF252"/>
    </row>
    <row r="253" spans="1:32" ht="14.45" customHeight="1" x14ac:dyDescent="0.15">
      <c r="A253" s="241"/>
      <c r="B253" s="106">
        <v>2013</v>
      </c>
      <c r="C253" s="99">
        <f>'2013 CER'!Z3</f>
        <v>0</v>
      </c>
      <c r="D253" s="99">
        <f>'2013 CER'!B27</f>
        <v>0</v>
      </c>
      <c r="E253" s="99">
        <f t="shared" si="196"/>
        <v>0</v>
      </c>
      <c r="F253" s="95">
        <f>'2013 CER'!Z27</f>
        <v>0</v>
      </c>
      <c r="G253" s="100" t="s">
        <v>190</v>
      </c>
      <c r="H253" s="94">
        <f>Account_CP2!$H$28</f>
        <v>0</v>
      </c>
      <c r="I253" s="99" t="s">
        <v>190</v>
      </c>
      <c r="J253" s="115" t="s">
        <v>190</v>
      </c>
      <c r="K253" s="99">
        <v>0</v>
      </c>
      <c r="L253" s="99">
        <v>0</v>
      </c>
      <c r="M253" s="99">
        <f t="shared" si="168"/>
        <v>0</v>
      </c>
      <c r="N253" s="95">
        <v>0</v>
      </c>
      <c r="O253" s="100" t="s">
        <v>190</v>
      </c>
      <c r="P253" s="99">
        <v>0</v>
      </c>
      <c r="Q253" s="99" t="s">
        <v>190</v>
      </c>
      <c r="R253" s="115" t="s">
        <v>190</v>
      </c>
      <c r="S253" s="99">
        <f t="shared" si="200"/>
        <v>0</v>
      </c>
      <c r="T253" s="99">
        <f t="shared" si="200"/>
        <v>0</v>
      </c>
      <c r="U253" s="99">
        <f t="shared" si="197"/>
        <v>0</v>
      </c>
      <c r="V253" s="95">
        <f t="shared" si="198"/>
        <v>0</v>
      </c>
      <c r="W253" s="100" t="s">
        <v>190</v>
      </c>
      <c r="X253" s="94">
        <f t="shared" si="199"/>
        <v>0</v>
      </c>
      <c r="Y253" s="99" t="s">
        <v>190</v>
      </c>
      <c r="Z253" s="115" t="s">
        <v>190</v>
      </c>
      <c r="AA253"/>
      <c r="AB253"/>
      <c r="AC253"/>
      <c r="AD253"/>
      <c r="AE253"/>
      <c r="AF253"/>
    </row>
    <row r="254" spans="1:32" ht="14.45" customHeight="1" x14ac:dyDescent="0.15">
      <c r="A254" s="242"/>
      <c r="B254" s="107" t="s">
        <v>164</v>
      </c>
      <c r="C254" s="92">
        <f>SUM(C245:C253)</f>
        <v>0</v>
      </c>
      <c r="D254" s="92">
        <f>SUM(D245:D253)</f>
        <v>0</v>
      </c>
      <c r="E254" s="92">
        <f>SUM(E245:E253)</f>
        <v>0</v>
      </c>
      <c r="F254" s="91">
        <f>SUM(F245:F253)</f>
        <v>0</v>
      </c>
      <c r="G254" s="91" t="s">
        <v>190</v>
      </c>
      <c r="H254" s="92">
        <f>SUM(H245:H253)</f>
        <v>0</v>
      </c>
      <c r="I254" s="92" t="s">
        <v>190</v>
      </c>
      <c r="J254" s="117" t="s">
        <v>190</v>
      </c>
      <c r="K254" s="92">
        <f>SUM(K245:K253)</f>
        <v>0</v>
      </c>
      <c r="L254" s="92">
        <f>SUM(L245:L253)</f>
        <v>0</v>
      </c>
      <c r="M254" s="92">
        <f t="shared" si="168"/>
        <v>0</v>
      </c>
      <c r="N254" s="91">
        <f>SUM(N245:N253)</f>
        <v>0</v>
      </c>
      <c r="O254" s="91" t="s">
        <v>190</v>
      </c>
      <c r="P254" s="92">
        <f>SUM(P245:P253)</f>
        <v>0</v>
      </c>
      <c r="Q254" s="92" t="s">
        <v>190</v>
      </c>
      <c r="R254" s="117" t="s">
        <v>190</v>
      </c>
      <c r="S254" s="92">
        <f>SUM(S245:S253)</f>
        <v>0</v>
      </c>
      <c r="T254" s="92">
        <f>SUM(T245:T253)</f>
        <v>0</v>
      </c>
      <c r="U254" s="92">
        <f>SUM(U245:U253)</f>
        <v>0</v>
      </c>
      <c r="V254" s="91">
        <f>SUM(V245:V253)</f>
        <v>0</v>
      </c>
      <c r="W254" s="91" t="s">
        <v>190</v>
      </c>
      <c r="X254" s="92">
        <f>SUM(X245:X253)</f>
        <v>0</v>
      </c>
      <c r="Y254" s="92" t="s">
        <v>190</v>
      </c>
      <c r="Z254" s="117" t="s">
        <v>190</v>
      </c>
      <c r="AA254"/>
      <c r="AB254"/>
      <c r="AC254"/>
      <c r="AD254"/>
      <c r="AE254"/>
      <c r="AF254"/>
    </row>
    <row r="255" spans="1:32" ht="14.45" customHeight="1" x14ac:dyDescent="0.15">
      <c r="A255" s="240" t="s">
        <v>22</v>
      </c>
      <c r="B255" s="105">
        <v>2021</v>
      </c>
      <c r="C255" s="94">
        <f>'2021 CER'!$AA$3</f>
        <v>15582398</v>
      </c>
      <c r="D255" s="94">
        <f>'2021 CER'!$B$28</f>
        <v>14178465</v>
      </c>
      <c r="E255" s="99">
        <f>C255-D255</f>
        <v>1403933</v>
      </c>
      <c r="F255" s="95">
        <f>'2021 CER'!$AA$28</f>
        <v>0</v>
      </c>
      <c r="G255" s="95" t="s">
        <v>190</v>
      </c>
      <c r="H255" s="94">
        <f>Account_CP2!$BL$29-Account_CP2!$BE$29</f>
        <v>635251</v>
      </c>
      <c r="I255" s="94" t="s">
        <v>190</v>
      </c>
      <c r="J255" s="116" t="s">
        <v>190</v>
      </c>
      <c r="K255" s="99">
        <f>'2021 ERU'!$AA$3</f>
        <v>0</v>
      </c>
      <c r="L255" s="99">
        <f>'2021 ERU'!$B$28</f>
        <v>0</v>
      </c>
      <c r="M255" s="99">
        <f>K255-L255</f>
        <v>0</v>
      </c>
      <c r="N255" s="95">
        <f>'2021 ERU'!$AA$28</f>
        <v>0</v>
      </c>
      <c r="O255" s="95" t="s">
        <v>190</v>
      </c>
      <c r="P255" s="94">
        <f>Account_CP2!$DB$29-Account_CP2!$CU$29</f>
        <v>0</v>
      </c>
      <c r="Q255" s="94" t="s">
        <v>190</v>
      </c>
      <c r="R255" s="116" t="s">
        <v>190</v>
      </c>
      <c r="S255" s="94">
        <f t="shared" ref="S255" si="201">C255+K255</f>
        <v>15582398</v>
      </c>
      <c r="T255" s="94">
        <f t="shared" ref="T255" si="202">D255+L255</f>
        <v>14178465</v>
      </c>
      <c r="U255" s="99">
        <f>S255-T255</f>
        <v>1403933</v>
      </c>
      <c r="V255" s="95">
        <f>F255+N255</f>
        <v>0</v>
      </c>
      <c r="W255" s="95" t="s">
        <v>190</v>
      </c>
      <c r="X255" s="94">
        <f>H255+P255</f>
        <v>635251</v>
      </c>
      <c r="Y255" s="94" t="s">
        <v>190</v>
      </c>
      <c r="Z255" s="116" t="s">
        <v>190</v>
      </c>
      <c r="AA255"/>
      <c r="AB255"/>
      <c r="AC255"/>
      <c r="AD255"/>
      <c r="AE255"/>
      <c r="AF255"/>
    </row>
    <row r="256" spans="1:32" ht="14.45" customHeight="1" x14ac:dyDescent="0.15">
      <c r="A256" s="241"/>
      <c r="B256" s="105">
        <v>2020</v>
      </c>
      <c r="C256" s="94">
        <f>'2020 CER'!$AA$3</f>
        <v>0</v>
      </c>
      <c r="D256" s="94">
        <f>'2020 CER'!$B$28</f>
        <v>0</v>
      </c>
      <c r="E256" s="99">
        <f>C256-D256</f>
        <v>0</v>
      </c>
      <c r="F256" s="95">
        <f>'2020 CER'!$AA$28</f>
        <v>0</v>
      </c>
      <c r="G256" s="95" t="s">
        <v>190</v>
      </c>
      <c r="H256" s="94">
        <f>Account_CP2!$BE$29-Account_CP2!$AX$29</f>
        <v>0</v>
      </c>
      <c r="I256" s="94" t="s">
        <v>190</v>
      </c>
      <c r="J256" s="116" t="s">
        <v>190</v>
      </c>
      <c r="K256" s="99">
        <f>'2020 ERU'!$AA$3</f>
        <v>0</v>
      </c>
      <c r="L256" s="99">
        <f>'2020 ERU'!$B$28</f>
        <v>0</v>
      </c>
      <c r="M256" s="99">
        <f>K256-L256</f>
        <v>0</v>
      </c>
      <c r="N256" s="95">
        <f>'2020 ERU'!$AA$28</f>
        <v>0</v>
      </c>
      <c r="O256" s="95" t="s">
        <v>190</v>
      </c>
      <c r="P256" s="94">
        <f>Account_CP2!$CU$29-Account_CP2!$CN$29</f>
        <v>0</v>
      </c>
      <c r="Q256" s="94" t="s">
        <v>190</v>
      </c>
      <c r="R256" s="116" t="s">
        <v>190</v>
      </c>
      <c r="S256" s="94">
        <f t="shared" ref="S256:T258" si="203">C256+K256</f>
        <v>0</v>
      </c>
      <c r="T256" s="94">
        <f t="shared" si="203"/>
        <v>0</v>
      </c>
      <c r="U256" s="99">
        <f>S256-T256</f>
        <v>0</v>
      </c>
      <c r="V256" s="95">
        <f>F256+N256</f>
        <v>0</v>
      </c>
      <c r="W256" s="95" t="s">
        <v>190</v>
      </c>
      <c r="X256" s="94">
        <f>H256+P256</f>
        <v>0</v>
      </c>
      <c r="Y256" s="94" t="s">
        <v>190</v>
      </c>
      <c r="Z256" s="116" t="s">
        <v>190</v>
      </c>
      <c r="AA256"/>
      <c r="AB256"/>
      <c r="AC256"/>
      <c r="AD256"/>
      <c r="AE256"/>
      <c r="AF256"/>
    </row>
    <row r="257" spans="1:32" ht="14.45" customHeight="1" x14ac:dyDescent="0.15">
      <c r="A257" s="241"/>
      <c r="B257" s="105">
        <v>2019</v>
      </c>
      <c r="C257" s="94">
        <f>'2019 CER'!$AA$3</f>
        <v>0</v>
      </c>
      <c r="D257" s="94">
        <f>'2019 CER'!$B$28</f>
        <v>0</v>
      </c>
      <c r="E257" s="99">
        <f>C257-D257</f>
        <v>0</v>
      </c>
      <c r="F257" s="95">
        <f>'2019 CER'!$AA$28</f>
        <v>0</v>
      </c>
      <c r="G257" s="95" t="s">
        <v>190</v>
      </c>
      <c r="H257" s="94">
        <f>Account_CP2!$AX$29-Account_CP2!$AQ$29</f>
        <v>0</v>
      </c>
      <c r="I257" s="94" t="s">
        <v>190</v>
      </c>
      <c r="J257" s="116" t="s">
        <v>190</v>
      </c>
      <c r="K257" s="99">
        <f>'2019 ERU'!$AA$3</f>
        <v>0</v>
      </c>
      <c r="L257" s="99">
        <f>'2019 ERU'!$B$28</f>
        <v>0</v>
      </c>
      <c r="M257" s="99">
        <f t="shared" si="168"/>
        <v>0</v>
      </c>
      <c r="N257" s="95">
        <f>'2019 ERU'!$AA$28</f>
        <v>0</v>
      </c>
      <c r="O257" s="95" t="s">
        <v>190</v>
      </c>
      <c r="P257" s="94">
        <f>Account_CP2!$CN$29-Account_CP2!$CG$29</f>
        <v>0</v>
      </c>
      <c r="Q257" s="94" t="s">
        <v>190</v>
      </c>
      <c r="R257" s="116" t="s">
        <v>190</v>
      </c>
      <c r="S257" s="94">
        <f t="shared" si="203"/>
        <v>0</v>
      </c>
      <c r="T257" s="94">
        <f t="shared" si="203"/>
        <v>0</v>
      </c>
      <c r="U257" s="99">
        <f>S257-T257</f>
        <v>0</v>
      </c>
      <c r="V257" s="95">
        <f>F257+N257</f>
        <v>0</v>
      </c>
      <c r="W257" s="95" t="s">
        <v>190</v>
      </c>
      <c r="X257" s="94">
        <f>H257+P257</f>
        <v>0</v>
      </c>
      <c r="Y257" s="94" t="s">
        <v>190</v>
      </c>
      <c r="Z257" s="116" t="s">
        <v>190</v>
      </c>
      <c r="AA257"/>
      <c r="AB257"/>
      <c r="AC257"/>
      <c r="AD257"/>
      <c r="AE257"/>
      <c r="AF257"/>
    </row>
    <row r="258" spans="1:32" ht="14.45" customHeight="1" x14ac:dyDescent="0.15">
      <c r="A258" s="241"/>
      <c r="B258" s="105">
        <v>2018</v>
      </c>
      <c r="C258" s="94">
        <f>'2018 CER'!$AA$3</f>
        <v>0</v>
      </c>
      <c r="D258" s="94">
        <f>'2018 CER'!$B$28</f>
        <v>0</v>
      </c>
      <c r="E258" s="99">
        <f t="shared" ref="E258:E263" si="204">C258-D258</f>
        <v>0</v>
      </c>
      <c r="F258" s="95">
        <f>'2018 CER'!$AA$28</f>
        <v>0</v>
      </c>
      <c r="G258" s="95" t="s">
        <v>190</v>
      </c>
      <c r="H258" s="94">
        <f>Account_CP2!$AQ$29-Account_CP2!$AJ$29</f>
        <v>0</v>
      </c>
      <c r="I258" s="94" t="s">
        <v>190</v>
      </c>
      <c r="J258" s="116" t="s">
        <v>190</v>
      </c>
      <c r="K258" s="99">
        <f>'2018 ERU'!$AA$3</f>
        <v>0</v>
      </c>
      <c r="L258" s="99">
        <f>'2018 ERU'!$B$28</f>
        <v>0</v>
      </c>
      <c r="M258" s="99">
        <f>K258-L258</f>
        <v>0</v>
      </c>
      <c r="N258" s="95">
        <f>'2018 ERU'!$AA$28</f>
        <v>0</v>
      </c>
      <c r="O258" s="95" t="s">
        <v>190</v>
      </c>
      <c r="P258" s="94">
        <f>Account_CP2!$CG$29-Account_CP2!$BZ$29</f>
        <v>0</v>
      </c>
      <c r="Q258" s="94" t="s">
        <v>190</v>
      </c>
      <c r="R258" s="116" t="s">
        <v>190</v>
      </c>
      <c r="S258" s="94">
        <f t="shared" si="203"/>
        <v>0</v>
      </c>
      <c r="T258" s="94">
        <f t="shared" si="203"/>
        <v>0</v>
      </c>
      <c r="U258" s="99">
        <f t="shared" ref="U258:U263" si="205">S258-T258</f>
        <v>0</v>
      </c>
      <c r="V258" s="95">
        <f t="shared" ref="V258:V263" si="206">F258+N258</f>
        <v>0</v>
      </c>
      <c r="W258" s="95" t="s">
        <v>190</v>
      </c>
      <c r="X258" s="94">
        <f t="shared" ref="X258:X263" si="207">H258+P258</f>
        <v>0</v>
      </c>
      <c r="Y258" s="94" t="s">
        <v>190</v>
      </c>
      <c r="Z258" s="116" t="s">
        <v>190</v>
      </c>
      <c r="AA258"/>
      <c r="AB258"/>
      <c r="AC258"/>
      <c r="AD258"/>
      <c r="AE258"/>
      <c r="AF258"/>
    </row>
    <row r="259" spans="1:32" ht="14.45" customHeight="1" x14ac:dyDescent="0.15">
      <c r="A259" s="241"/>
      <c r="B259" s="105">
        <v>2017</v>
      </c>
      <c r="C259" s="94">
        <f>'2017 CER'!$AA$3</f>
        <v>0</v>
      </c>
      <c r="D259" s="94">
        <f>'2017 CER'!$B$28</f>
        <v>0</v>
      </c>
      <c r="E259" s="99">
        <f t="shared" si="204"/>
        <v>0</v>
      </c>
      <c r="F259" s="95">
        <f>'2017 CER'!$AA$28</f>
        <v>0</v>
      </c>
      <c r="G259" s="95" t="s">
        <v>190</v>
      </c>
      <c r="H259" s="94">
        <f>Account_CP2!$AJ$29-Account_CP2!$AC$29</f>
        <v>0</v>
      </c>
      <c r="I259" s="94" t="s">
        <v>190</v>
      </c>
      <c r="J259" s="116" t="s">
        <v>190</v>
      </c>
      <c r="K259" s="99">
        <f>'2017 ERU'!$AA$3</f>
        <v>0</v>
      </c>
      <c r="L259" s="99">
        <f>'2017 ERU'!$B$28</f>
        <v>0</v>
      </c>
      <c r="M259" s="99">
        <f t="shared" si="168"/>
        <v>0</v>
      </c>
      <c r="N259" s="95">
        <f>'2017 ERU'!$AA$28</f>
        <v>0</v>
      </c>
      <c r="O259" s="95" t="s">
        <v>190</v>
      </c>
      <c r="P259" s="94">
        <f>Account_CP2!$BZ$29-Account_CP2!$BS$29</f>
        <v>0</v>
      </c>
      <c r="Q259" s="94" t="s">
        <v>190</v>
      </c>
      <c r="R259" s="116" t="s">
        <v>190</v>
      </c>
      <c r="S259" s="94">
        <f t="shared" ref="S259:T263" si="208">C259+K259</f>
        <v>0</v>
      </c>
      <c r="T259" s="94">
        <f t="shared" si="208"/>
        <v>0</v>
      </c>
      <c r="U259" s="99">
        <f t="shared" si="205"/>
        <v>0</v>
      </c>
      <c r="V259" s="95">
        <f t="shared" si="206"/>
        <v>0</v>
      </c>
      <c r="W259" s="95" t="s">
        <v>190</v>
      </c>
      <c r="X259" s="94">
        <f t="shared" si="207"/>
        <v>0</v>
      </c>
      <c r="Y259" s="94" t="s">
        <v>190</v>
      </c>
      <c r="Z259" s="116" t="s">
        <v>190</v>
      </c>
      <c r="AA259"/>
      <c r="AB259"/>
      <c r="AC259"/>
      <c r="AD259"/>
      <c r="AE259"/>
      <c r="AF259"/>
    </row>
    <row r="260" spans="1:32" ht="14.45" customHeight="1" x14ac:dyDescent="0.15">
      <c r="A260" s="241"/>
      <c r="B260" s="106">
        <v>2016</v>
      </c>
      <c r="C260" s="94">
        <f>'2016 CER'!AA3</f>
        <v>0</v>
      </c>
      <c r="D260" s="94">
        <f>'2016 CER'!B28</f>
        <v>0</v>
      </c>
      <c r="E260" s="99">
        <f t="shared" si="204"/>
        <v>0</v>
      </c>
      <c r="F260" s="95">
        <f>'2016 CER'!AA28</f>
        <v>0</v>
      </c>
      <c r="G260" s="95" t="s">
        <v>190</v>
      </c>
      <c r="H260" s="94">
        <f>Account_CP2!$AC$29-Account_CP2!$V$29</f>
        <v>0</v>
      </c>
      <c r="I260" s="94" t="s">
        <v>190</v>
      </c>
      <c r="J260" s="116" t="s">
        <v>190</v>
      </c>
      <c r="K260" s="99">
        <f>'2016 ERU'!AA3</f>
        <v>0</v>
      </c>
      <c r="L260" s="99">
        <f>'2016 ERU'!B28</f>
        <v>0</v>
      </c>
      <c r="M260" s="99">
        <f t="shared" si="168"/>
        <v>0</v>
      </c>
      <c r="N260" s="95">
        <f>'2016 ERU'!AA28</f>
        <v>0</v>
      </c>
      <c r="O260" s="95" t="s">
        <v>190</v>
      </c>
      <c r="P260" s="94">
        <f>Account_CP2!$BS$29</f>
        <v>0</v>
      </c>
      <c r="Q260" s="94" t="s">
        <v>190</v>
      </c>
      <c r="R260" s="116" t="s">
        <v>190</v>
      </c>
      <c r="S260" s="94">
        <f t="shared" si="208"/>
        <v>0</v>
      </c>
      <c r="T260" s="94">
        <f t="shared" si="208"/>
        <v>0</v>
      </c>
      <c r="U260" s="99">
        <f t="shared" si="205"/>
        <v>0</v>
      </c>
      <c r="V260" s="95">
        <f t="shared" si="206"/>
        <v>0</v>
      </c>
      <c r="W260" s="95" t="s">
        <v>190</v>
      </c>
      <c r="X260" s="94">
        <f t="shared" si="207"/>
        <v>0</v>
      </c>
      <c r="Y260" s="94" t="s">
        <v>190</v>
      </c>
      <c r="Z260" s="116" t="s">
        <v>190</v>
      </c>
      <c r="AA260"/>
      <c r="AB260"/>
      <c r="AC260"/>
      <c r="AD260"/>
      <c r="AE260"/>
      <c r="AF260"/>
    </row>
    <row r="261" spans="1:32" ht="14.45" customHeight="1" x14ac:dyDescent="0.15">
      <c r="A261" s="241"/>
      <c r="B261" s="106">
        <v>2015</v>
      </c>
      <c r="C261" s="99">
        <f>'2015 CER'!AA3</f>
        <v>0</v>
      </c>
      <c r="D261" s="99">
        <f>'2015 CER'!B28</f>
        <v>0</v>
      </c>
      <c r="E261" s="99">
        <f t="shared" si="204"/>
        <v>0</v>
      </c>
      <c r="F261" s="95">
        <f>'2015 CER'!AA28</f>
        <v>0</v>
      </c>
      <c r="G261" s="100" t="s">
        <v>190</v>
      </c>
      <c r="H261" s="94">
        <f>Account_CP2!$V$29-Account_CP2!$O$29</f>
        <v>0</v>
      </c>
      <c r="I261" s="99" t="s">
        <v>190</v>
      </c>
      <c r="J261" s="115" t="s">
        <v>190</v>
      </c>
      <c r="K261" s="99">
        <v>0</v>
      </c>
      <c r="L261" s="99">
        <v>0</v>
      </c>
      <c r="M261" s="99">
        <f t="shared" si="168"/>
        <v>0</v>
      </c>
      <c r="N261" s="95">
        <v>0</v>
      </c>
      <c r="O261" s="100" t="s">
        <v>190</v>
      </c>
      <c r="P261" s="99">
        <v>0</v>
      </c>
      <c r="Q261" s="99" t="s">
        <v>190</v>
      </c>
      <c r="R261" s="115" t="s">
        <v>190</v>
      </c>
      <c r="S261" s="99">
        <f t="shared" si="208"/>
        <v>0</v>
      </c>
      <c r="T261" s="99">
        <f t="shared" si="208"/>
        <v>0</v>
      </c>
      <c r="U261" s="99">
        <f t="shared" si="205"/>
        <v>0</v>
      </c>
      <c r="V261" s="95">
        <f t="shared" si="206"/>
        <v>0</v>
      </c>
      <c r="W261" s="100" t="s">
        <v>190</v>
      </c>
      <c r="X261" s="94">
        <f t="shared" si="207"/>
        <v>0</v>
      </c>
      <c r="Y261" s="99" t="s">
        <v>190</v>
      </c>
      <c r="Z261" s="115" t="s">
        <v>190</v>
      </c>
      <c r="AA261"/>
      <c r="AB261"/>
      <c r="AC261"/>
      <c r="AD261"/>
      <c r="AE261"/>
      <c r="AF261"/>
    </row>
    <row r="262" spans="1:32" ht="14.45" customHeight="1" x14ac:dyDescent="0.15">
      <c r="A262" s="241"/>
      <c r="B262" s="106">
        <v>2014</v>
      </c>
      <c r="C262" s="99">
        <f>'2014 CER'!AA3</f>
        <v>0</v>
      </c>
      <c r="D262" s="99">
        <f>'2014 CER'!B28</f>
        <v>0</v>
      </c>
      <c r="E262" s="99">
        <f t="shared" si="204"/>
        <v>0</v>
      </c>
      <c r="F262" s="95">
        <f>'2014 CER'!AA28</f>
        <v>0</v>
      </c>
      <c r="G262" s="100" t="s">
        <v>190</v>
      </c>
      <c r="H262" s="94">
        <f>Account_CP2!$O$29-Account_CP2!$H$29</f>
        <v>0</v>
      </c>
      <c r="I262" s="99" t="s">
        <v>190</v>
      </c>
      <c r="J262" s="115" t="s">
        <v>190</v>
      </c>
      <c r="K262" s="99">
        <v>0</v>
      </c>
      <c r="L262" s="99">
        <v>0</v>
      </c>
      <c r="M262" s="99">
        <f t="shared" si="168"/>
        <v>0</v>
      </c>
      <c r="N262" s="95">
        <v>0</v>
      </c>
      <c r="O262" s="100" t="s">
        <v>190</v>
      </c>
      <c r="P262" s="99">
        <v>0</v>
      </c>
      <c r="Q262" s="99" t="s">
        <v>190</v>
      </c>
      <c r="R262" s="115" t="s">
        <v>190</v>
      </c>
      <c r="S262" s="99">
        <f t="shared" si="208"/>
        <v>0</v>
      </c>
      <c r="T262" s="99">
        <f t="shared" si="208"/>
        <v>0</v>
      </c>
      <c r="U262" s="99">
        <f t="shared" si="205"/>
        <v>0</v>
      </c>
      <c r="V262" s="95">
        <f t="shared" si="206"/>
        <v>0</v>
      </c>
      <c r="W262" s="100" t="s">
        <v>190</v>
      </c>
      <c r="X262" s="94">
        <f t="shared" si="207"/>
        <v>0</v>
      </c>
      <c r="Y262" s="99" t="s">
        <v>190</v>
      </c>
      <c r="Z262" s="115" t="s">
        <v>190</v>
      </c>
      <c r="AA262"/>
      <c r="AB262"/>
      <c r="AC262"/>
      <c r="AD262"/>
      <c r="AE262"/>
      <c r="AF262"/>
    </row>
    <row r="263" spans="1:32" ht="14.45" customHeight="1" x14ac:dyDescent="0.15">
      <c r="A263" s="241"/>
      <c r="B263" s="106">
        <v>2013</v>
      </c>
      <c r="C263" s="99">
        <f>'2013 CER'!AA3</f>
        <v>0</v>
      </c>
      <c r="D263" s="99">
        <f>'2013 CER'!B28</f>
        <v>0</v>
      </c>
      <c r="E263" s="99">
        <f t="shared" si="204"/>
        <v>0</v>
      </c>
      <c r="F263" s="95">
        <f>'2013 CER'!AA28</f>
        <v>0</v>
      </c>
      <c r="G263" s="100" t="s">
        <v>190</v>
      </c>
      <c r="H263" s="94">
        <f>Account_CP2!$H$29</f>
        <v>0</v>
      </c>
      <c r="I263" s="99" t="s">
        <v>190</v>
      </c>
      <c r="J263" s="115" t="s">
        <v>190</v>
      </c>
      <c r="K263" s="99">
        <v>0</v>
      </c>
      <c r="L263" s="99">
        <v>0</v>
      </c>
      <c r="M263" s="99">
        <f t="shared" si="168"/>
        <v>0</v>
      </c>
      <c r="N263" s="95">
        <v>0</v>
      </c>
      <c r="O263" s="100" t="s">
        <v>190</v>
      </c>
      <c r="P263" s="99">
        <v>0</v>
      </c>
      <c r="Q263" s="99" t="s">
        <v>190</v>
      </c>
      <c r="R263" s="115" t="s">
        <v>190</v>
      </c>
      <c r="S263" s="99">
        <f t="shared" si="208"/>
        <v>0</v>
      </c>
      <c r="T263" s="99">
        <f t="shared" si="208"/>
        <v>0</v>
      </c>
      <c r="U263" s="99">
        <f t="shared" si="205"/>
        <v>0</v>
      </c>
      <c r="V263" s="95">
        <f t="shared" si="206"/>
        <v>0</v>
      </c>
      <c r="W263" s="100" t="s">
        <v>190</v>
      </c>
      <c r="X263" s="94">
        <f t="shared" si="207"/>
        <v>0</v>
      </c>
      <c r="Y263" s="99" t="s">
        <v>190</v>
      </c>
      <c r="Z263" s="115" t="s">
        <v>190</v>
      </c>
      <c r="AA263"/>
      <c r="AB263"/>
      <c r="AC263"/>
      <c r="AD263"/>
      <c r="AE263"/>
      <c r="AF263"/>
    </row>
    <row r="264" spans="1:32" ht="14.45" customHeight="1" x14ac:dyDescent="0.15">
      <c r="A264" s="242"/>
      <c r="B264" s="107" t="s">
        <v>164</v>
      </c>
      <c r="C264" s="92">
        <f>SUM(C255:C263)</f>
        <v>15582398</v>
      </c>
      <c r="D264" s="92">
        <f>SUM(D255:D263)</f>
        <v>14178465</v>
      </c>
      <c r="E264" s="92">
        <f>SUM(E255:E263)</f>
        <v>1403933</v>
      </c>
      <c r="F264" s="91">
        <f>SUM(F255:F263)</f>
        <v>0</v>
      </c>
      <c r="G264" s="91" t="s">
        <v>190</v>
      </c>
      <c r="H264" s="92">
        <f>SUM(H255:H263)</f>
        <v>635251</v>
      </c>
      <c r="I264" s="92" t="s">
        <v>190</v>
      </c>
      <c r="J264" s="117" t="s">
        <v>190</v>
      </c>
      <c r="K264" s="92">
        <f>SUM(K255:K263)</f>
        <v>0</v>
      </c>
      <c r="L264" s="92">
        <f>SUM(L255:L263)</f>
        <v>0</v>
      </c>
      <c r="M264" s="92">
        <f t="shared" si="168"/>
        <v>0</v>
      </c>
      <c r="N264" s="91">
        <f>SUM(N255:N263)</f>
        <v>0</v>
      </c>
      <c r="O264" s="91" t="s">
        <v>190</v>
      </c>
      <c r="P264" s="92">
        <f>SUM(P255:P263)</f>
        <v>0</v>
      </c>
      <c r="Q264" s="92" t="s">
        <v>190</v>
      </c>
      <c r="R264" s="117" t="s">
        <v>190</v>
      </c>
      <c r="S264" s="92">
        <f>SUM(S255:S263)</f>
        <v>15582398</v>
      </c>
      <c r="T264" s="92">
        <f>SUM(T255:T263)</f>
        <v>14178465</v>
      </c>
      <c r="U264" s="92">
        <f>SUM(U255:U263)</f>
        <v>1403933</v>
      </c>
      <c r="V264" s="91">
        <f>SUM(V255:V263)</f>
        <v>0</v>
      </c>
      <c r="W264" s="91" t="s">
        <v>190</v>
      </c>
      <c r="X264" s="92">
        <f>SUM(X255:X263)</f>
        <v>635251</v>
      </c>
      <c r="Y264" s="92" t="s">
        <v>190</v>
      </c>
      <c r="Z264" s="117" t="s">
        <v>190</v>
      </c>
      <c r="AA264"/>
      <c r="AB264"/>
      <c r="AC264"/>
      <c r="AD264"/>
      <c r="AE264"/>
      <c r="AF264"/>
    </row>
    <row r="265" spans="1:32" ht="14.45" customHeight="1" x14ac:dyDescent="0.15">
      <c r="A265" s="240" t="s">
        <v>2</v>
      </c>
      <c r="B265" s="105">
        <v>2021</v>
      </c>
      <c r="C265" s="94">
        <f>'2021 CER'!$AB$3</f>
        <v>1446818</v>
      </c>
      <c r="D265" s="94">
        <f>'2021 CER'!$B$29</f>
        <v>988777</v>
      </c>
      <c r="E265" s="99">
        <f>C265-D265</f>
        <v>458041</v>
      </c>
      <c r="F265" s="95">
        <f>'2021 CER'!$AB$29</f>
        <v>0</v>
      </c>
      <c r="G265" s="95" t="s">
        <v>190</v>
      </c>
      <c r="H265" s="94">
        <f>Account_CP2!$BL$30-Account_CP2!$BE$30</f>
        <v>529242</v>
      </c>
      <c r="I265" s="94" t="s">
        <v>190</v>
      </c>
      <c r="J265" s="116" t="s">
        <v>190</v>
      </c>
      <c r="K265" s="99">
        <f>'2021 ERU'!$AB$3</f>
        <v>2200</v>
      </c>
      <c r="L265" s="99">
        <f>'2021 ERU'!$B$29</f>
        <v>0</v>
      </c>
      <c r="M265" s="99">
        <f>K265-L265</f>
        <v>2200</v>
      </c>
      <c r="N265" s="95">
        <f>'2021 ERU'!$AB$29</f>
        <v>0</v>
      </c>
      <c r="O265" s="95" t="s">
        <v>190</v>
      </c>
      <c r="P265" s="94">
        <f>Account_CP2!$DB$30-Account_CP2!$CU$30</f>
        <v>0</v>
      </c>
      <c r="Q265" s="94" t="s">
        <v>190</v>
      </c>
      <c r="R265" s="116" t="s">
        <v>190</v>
      </c>
      <c r="S265" s="94">
        <f t="shared" ref="S265" si="209">C265+K265</f>
        <v>1449018</v>
      </c>
      <c r="T265" s="94">
        <f t="shared" ref="T265" si="210">D265+L265</f>
        <v>988777</v>
      </c>
      <c r="U265" s="99">
        <f>S265-T265</f>
        <v>460241</v>
      </c>
      <c r="V265" s="95">
        <f>F265+N265</f>
        <v>0</v>
      </c>
      <c r="W265" s="95" t="s">
        <v>190</v>
      </c>
      <c r="X265" s="94">
        <f>H265+P265</f>
        <v>529242</v>
      </c>
      <c r="Y265" s="94" t="s">
        <v>190</v>
      </c>
      <c r="Z265" s="116" t="s">
        <v>190</v>
      </c>
      <c r="AA265"/>
      <c r="AB265"/>
      <c r="AC265"/>
      <c r="AD265"/>
      <c r="AE265"/>
      <c r="AF265"/>
    </row>
    <row r="266" spans="1:32" ht="14.45" customHeight="1" x14ac:dyDescent="0.15">
      <c r="A266" s="241"/>
      <c r="B266" s="105">
        <v>2020</v>
      </c>
      <c r="C266" s="94">
        <f>'2020 CER'!$AB$3</f>
        <v>559088</v>
      </c>
      <c r="D266" s="94">
        <f>'2020 CER'!$B$29</f>
        <v>24795</v>
      </c>
      <c r="E266" s="99">
        <f>C266-D266</f>
        <v>534293</v>
      </c>
      <c r="F266" s="95">
        <f>'2020 CER'!$AB$29</f>
        <v>0</v>
      </c>
      <c r="G266" s="95" t="s">
        <v>190</v>
      </c>
      <c r="H266" s="94">
        <f>Account_CP2!$BE$30-Account_CP2!$AX$30</f>
        <v>298922</v>
      </c>
      <c r="I266" s="94" t="s">
        <v>190</v>
      </c>
      <c r="J266" s="116" t="s">
        <v>190</v>
      </c>
      <c r="K266" s="99">
        <f>'2020 ERU'!$AB$3</f>
        <v>0</v>
      </c>
      <c r="L266" s="99">
        <f>'2020 ERU'!$B$29</f>
        <v>0</v>
      </c>
      <c r="M266" s="99">
        <f>K266-L266</f>
        <v>0</v>
      </c>
      <c r="N266" s="95">
        <f>'2020 ERU'!$AB$29</f>
        <v>0</v>
      </c>
      <c r="O266" s="95" t="s">
        <v>190</v>
      </c>
      <c r="P266" s="94">
        <f>Account_CP2!$CU$30-Account_CP2!$CN$30</f>
        <v>0</v>
      </c>
      <c r="Q266" s="94" t="s">
        <v>190</v>
      </c>
      <c r="R266" s="116" t="s">
        <v>190</v>
      </c>
      <c r="S266" s="94">
        <f t="shared" ref="S266:T268" si="211">C266+K266</f>
        <v>559088</v>
      </c>
      <c r="T266" s="94">
        <f t="shared" si="211"/>
        <v>24795</v>
      </c>
      <c r="U266" s="99">
        <f>S266-T266</f>
        <v>534293</v>
      </c>
      <c r="V266" s="95">
        <f>F266+N266</f>
        <v>0</v>
      </c>
      <c r="W266" s="95" t="s">
        <v>190</v>
      </c>
      <c r="X266" s="94">
        <f>H266+P266</f>
        <v>298922</v>
      </c>
      <c r="Y266" s="94" t="s">
        <v>190</v>
      </c>
      <c r="Z266" s="116" t="s">
        <v>190</v>
      </c>
      <c r="AA266"/>
      <c r="AB266"/>
      <c r="AC266"/>
      <c r="AD266"/>
      <c r="AE266"/>
      <c r="AF266"/>
    </row>
    <row r="267" spans="1:32" ht="14.45" customHeight="1" x14ac:dyDescent="0.15">
      <c r="A267" s="241"/>
      <c r="B267" s="105">
        <v>2019</v>
      </c>
      <c r="C267" s="94">
        <f>'2019 CER'!$AB$3</f>
        <v>878997</v>
      </c>
      <c r="D267" s="94">
        <f>'2019 CER'!$B$29</f>
        <v>365442</v>
      </c>
      <c r="E267" s="99">
        <f>C267-D267</f>
        <v>513555</v>
      </c>
      <c r="F267" s="95">
        <f>'2019 CER'!$AB$29</f>
        <v>0</v>
      </c>
      <c r="G267" s="95" t="s">
        <v>190</v>
      </c>
      <c r="H267" s="94">
        <f>Account_CP2!$AX$30-Account_CP2!$AQ$30</f>
        <v>334896</v>
      </c>
      <c r="I267" s="94" t="s">
        <v>190</v>
      </c>
      <c r="J267" s="116" t="s">
        <v>190</v>
      </c>
      <c r="K267" s="99">
        <f>'2019 ERU'!$AB$3</f>
        <v>0</v>
      </c>
      <c r="L267" s="99">
        <f>'2019 ERU'!$B$29</f>
        <v>0</v>
      </c>
      <c r="M267" s="99">
        <f t="shared" si="168"/>
        <v>0</v>
      </c>
      <c r="N267" s="95">
        <f>'2019 ERU'!$AB$29</f>
        <v>0</v>
      </c>
      <c r="O267" s="95" t="s">
        <v>190</v>
      </c>
      <c r="P267" s="94">
        <f>Account_CP2!$CN$30-Account_CP2!$CG$30</f>
        <v>0</v>
      </c>
      <c r="Q267" s="94" t="s">
        <v>190</v>
      </c>
      <c r="R267" s="116" t="s">
        <v>190</v>
      </c>
      <c r="S267" s="94">
        <f t="shared" si="211"/>
        <v>878997</v>
      </c>
      <c r="T267" s="94">
        <f t="shared" si="211"/>
        <v>365442</v>
      </c>
      <c r="U267" s="99">
        <f>S267-T267</f>
        <v>513555</v>
      </c>
      <c r="V267" s="95">
        <f>F267+N267</f>
        <v>0</v>
      </c>
      <c r="W267" s="95" t="s">
        <v>190</v>
      </c>
      <c r="X267" s="94">
        <f>H267+P267</f>
        <v>334896</v>
      </c>
      <c r="Y267" s="94" t="s">
        <v>190</v>
      </c>
      <c r="Z267" s="116" t="s">
        <v>190</v>
      </c>
      <c r="AA267"/>
      <c r="AB267"/>
      <c r="AC267"/>
      <c r="AD267"/>
      <c r="AE267"/>
      <c r="AF267"/>
    </row>
    <row r="268" spans="1:32" ht="14.45" customHeight="1" x14ac:dyDescent="0.15">
      <c r="A268" s="241"/>
      <c r="B268" s="105">
        <v>2018</v>
      </c>
      <c r="C268" s="94">
        <f>'2018 CER'!$AB$3</f>
        <v>718676</v>
      </c>
      <c r="D268" s="94">
        <f>'2018 CER'!$B$29</f>
        <v>22316</v>
      </c>
      <c r="E268" s="99">
        <f t="shared" ref="E268:E273" si="212">C268-D268</f>
        <v>696360</v>
      </c>
      <c r="F268" s="95">
        <f>'2018 CER'!$AB$29</f>
        <v>0</v>
      </c>
      <c r="G268" s="95" t="s">
        <v>190</v>
      </c>
      <c r="H268" s="94">
        <f>Account_CP2!$AQ$30-Account_CP2!$AJ$30</f>
        <v>287616</v>
      </c>
      <c r="I268" s="94" t="s">
        <v>190</v>
      </c>
      <c r="J268" s="116" t="s">
        <v>190</v>
      </c>
      <c r="K268" s="99">
        <f>'2018 ERU'!$AB$3</f>
        <v>5070</v>
      </c>
      <c r="L268" s="99">
        <f>'2018 ERU'!$B$29</f>
        <v>5070</v>
      </c>
      <c r="M268" s="99">
        <f>K268-L268</f>
        <v>0</v>
      </c>
      <c r="N268" s="95">
        <f>'2018 ERU'!$AB$29</f>
        <v>5070</v>
      </c>
      <c r="O268" s="95" t="s">
        <v>190</v>
      </c>
      <c r="P268" s="94">
        <f>Account_CP2!$CG$30-Account_CP2!$BZ$30</f>
        <v>0</v>
      </c>
      <c r="Q268" s="94" t="s">
        <v>190</v>
      </c>
      <c r="R268" s="116" t="s">
        <v>190</v>
      </c>
      <c r="S268" s="94">
        <f t="shared" si="211"/>
        <v>723746</v>
      </c>
      <c r="T268" s="94">
        <f t="shared" si="211"/>
        <v>27386</v>
      </c>
      <c r="U268" s="99">
        <f t="shared" ref="U268:U273" si="213">S268-T268</f>
        <v>696360</v>
      </c>
      <c r="V268" s="95">
        <f t="shared" ref="V268:V273" si="214">F268+N268</f>
        <v>5070</v>
      </c>
      <c r="W268" s="95" t="s">
        <v>190</v>
      </c>
      <c r="X268" s="94">
        <f t="shared" ref="X268:X273" si="215">H268+P268</f>
        <v>287616</v>
      </c>
      <c r="Y268" s="94" t="s">
        <v>190</v>
      </c>
      <c r="Z268" s="116" t="s">
        <v>190</v>
      </c>
      <c r="AA268"/>
      <c r="AB268"/>
      <c r="AC268"/>
      <c r="AD268"/>
      <c r="AE268"/>
      <c r="AF268"/>
    </row>
    <row r="269" spans="1:32" ht="14.45" customHeight="1" x14ac:dyDescent="0.15">
      <c r="A269" s="241"/>
      <c r="B269" s="105">
        <v>2017</v>
      </c>
      <c r="C269" s="94">
        <f>'2017 CER'!$AB$3</f>
        <v>1233117</v>
      </c>
      <c r="D269" s="94">
        <f>'2017 CER'!$B$29</f>
        <v>269337</v>
      </c>
      <c r="E269" s="99">
        <f t="shared" si="212"/>
        <v>963780</v>
      </c>
      <c r="F269" s="95">
        <f>'2017 CER'!$AB$29</f>
        <v>3179</v>
      </c>
      <c r="G269" s="95" t="s">
        <v>190</v>
      </c>
      <c r="H269" s="94">
        <f>Account_CP2!$AJ$30-Account_CP2!$AC$30</f>
        <v>197798</v>
      </c>
      <c r="I269" s="94" t="s">
        <v>190</v>
      </c>
      <c r="J269" s="116" t="s">
        <v>190</v>
      </c>
      <c r="K269" s="99">
        <f>'2017 ERU'!$AB$3</f>
        <v>0</v>
      </c>
      <c r="L269" s="99">
        <f>'2017 ERU'!$B$29</f>
        <v>0</v>
      </c>
      <c r="M269" s="99">
        <f t="shared" si="168"/>
        <v>0</v>
      </c>
      <c r="N269" s="95">
        <f>'2017 ERU'!$AB$29</f>
        <v>0</v>
      </c>
      <c r="O269" s="95" t="s">
        <v>190</v>
      </c>
      <c r="P269" s="94">
        <f>Account_CP2!$BZ$30-Account_CP2!$BS$30</f>
        <v>19366</v>
      </c>
      <c r="Q269" s="94" t="s">
        <v>190</v>
      </c>
      <c r="R269" s="116" t="s">
        <v>190</v>
      </c>
      <c r="S269" s="94">
        <f t="shared" ref="S269:T273" si="216">C269+K269</f>
        <v>1233117</v>
      </c>
      <c r="T269" s="94">
        <f t="shared" si="216"/>
        <v>269337</v>
      </c>
      <c r="U269" s="99">
        <f t="shared" si="213"/>
        <v>963780</v>
      </c>
      <c r="V269" s="95">
        <f t="shared" si="214"/>
        <v>3179</v>
      </c>
      <c r="W269" s="95" t="s">
        <v>190</v>
      </c>
      <c r="X269" s="94">
        <f t="shared" si="215"/>
        <v>217164</v>
      </c>
      <c r="Y269" s="94" t="s">
        <v>190</v>
      </c>
      <c r="Z269" s="116" t="s">
        <v>190</v>
      </c>
      <c r="AA269"/>
      <c r="AB269"/>
      <c r="AC269"/>
      <c r="AD269"/>
      <c r="AE269"/>
      <c r="AF269"/>
    </row>
    <row r="270" spans="1:32" ht="14.45" customHeight="1" x14ac:dyDescent="0.15">
      <c r="A270" s="241"/>
      <c r="B270" s="106">
        <v>2016</v>
      </c>
      <c r="C270" s="94">
        <f>'2016 CER'!AB3</f>
        <v>15521873</v>
      </c>
      <c r="D270" s="94">
        <f>'2016 CER'!B29</f>
        <v>14925460</v>
      </c>
      <c r="E270" s="99">
        <f t="shared" si="212"/>
        <v>596413</v>
      </c>
      <c r="F270" s="95">
        <f>'2016 CER'!AB29</f>
        <v>14696085</v>
      </c>
      <c r="G270" s="95" t="s">
        <v>190</v>
      </c>
      <c r="H270" s="94">
        <f>Account_CP2!$AC$30-Account_CP2!$V$30</f>
        <v>20076</v>
      </c>
      <c r="I270" s="94" t="s">
        <v>190</v>
      </c>
      <c r="J270" s="116" t="s">
        <v>190</v>
      </c>
      <c r="K270" s="99">
        <f>'2016 ERU'!AB3</f>
        <v>2165398</v>
      </c>
      <c r="L270" s="99">
        <f>'2016 ERU'!B29</f>
        <v>2165398</v>
      </c>
      <c r="M270" s="99">
        <f t="shared" si="168"/>
        <v>0</v>
      </c>
      <c r="N270" s="95">
        <f>'2016 ERU'!AB29</f>
        <v>2165398</v>
      </c>
      <c r="O270" s="95" t="s">
        <v>190</v>
      </c>
      <c r="P270" s="94">
        <f>Account_CP2!$BS$30</f>
        <v>0</v>
      </c>
      <c r="Q270" s="94" t="s">
        <v>190</v>
      </c>
      <c r="R270" s="116" t="s">
        <v>190</v>
      </c>
      <c r="S270" s="94">
        <f t="shared" si="216"/>
        <v>17687271</v>
      </c>
      <c r="T270" s="94">
        <f t="shared" si="216"/>
        <v>17090858</v>
      </c>
      <c r="U270" s="99">
        <f t="shared" si="213"/>
        <v>596413</v>
      </c>
      <c r="V270" s="95">
        <f t="shared" si="214"/>
        <v>16861483</v>
      </c>
      <c r="W270" s="95" t="s">
        <v>190</v>
      </c>
      <c r="X270" s="94">
        <f t="shared" si="215"/>
        <v>20076</v>
      </c>
      <c r="Y270" s="94" t="s">
        <v>190</v>
      </c>
      <c r="Z270" s="116" t="s">
        <v>190</v>
      </c>
      <c r="AA270"/>
      <c r="AB270"/>
      <c r="AC270"/>
      <c r="AD270"/>
      <c r="AE270"/>
      <c r="AF270"/>
    </row>
    <row r="271" spans="1:32" ht="14.45" customHeight="1" x14ac:dyDescent="0.15">
      <c r="A271" s="241"/>
      <c r="B271" s="106">
        <v>2015</v>
      </c>
      <c r="C271" s="99">
        <f>'2015 CER'!AB3</f>
        <v>1760502</v>
      </c>
      <c r="D271" s="99">
        <f>'2015 CER'!B29</f>
        <v>997749</v>
      </c>
      <c r="E271" s="99">
        <f t="shared" si="212"/>
        <v>762753</v>
      </c>
      <c r="F271" s="95">
        <f>'2015 CER'!AB29</f>
        <v>0</v>
      </c>
      <c r="G271" s="100" t="s">
        <v>190</v>
      </c>
      <c r="H271" s="94">
        <f>Account_CP2!$V$30-Account_CP2!$O$30</f>
        <v>0</v>
      </c>
      <c r="I271" s="99" t="s">
        <v>190</v>
      </c>
      <c r="J271" s="115" t="s">
        <v>190</v>
      </c>
      <c r="K271" s="99">
        <v>0</v>
      </c>
      <c r="L271" s="99">
        <v>0</v>
      </c>
      <c r="M271" s="99">
        <f t="shared" si="168"/>
        <v>0</v>
      </c>
      <c r="N271" s="95">
        <v>0</v>
      </c>
      <c r="O271" s="100" t="s">
        <v>190</v>
      </c>
      <c r="P271" s="99">
        <v>0</v>
      </c>
      <c r="Q271" s="99" t="s">
        <v>190</v>
      </c>
      <c r="R271" s="115" t="s">
        <v>190</v>
      </c>
      <c r="S271" s="99">
        <f t="shared" si="216"/>
        <v>1760502</v>
      </c>
      <c r="T271" s="99">
        <f t="shared" si="216"/>
        <v>997749</v>
      </c>
      <c r="U271" s="99">
        <f t="shared" si="213"/>
        <v>762753</v>
      </c>
      <c r="V271" s="95">
        <f t="shared" si="214"/>
        <v>0</v>
      </c>
      <c r="W271" s="100" t="s">
        <v>190</v>
      </c>
      <c r="X271" s="94">
        <f t="shared" si="215"/>
        <v>0</v>
      </c>
      <c r="Y271" s="99" t="s">
        <v>190</v>
      </c>
      <c r="Z271" s="115" t="s">
        <v>190</v>
      </c>
      <c r="AA271"/>
      <c r="AB271"/>
      <c r="AC271"/>
      <c r="AD271"/>
      <c r="AE271"/>
      <c r="AF271"/>
    </row>
    <row r="272" spans="1:32" ht="14.45" customHeight="1" x14ac:dyDescent="0.15">
      <c r="A272" s="241"/>
      <c r="B272" s="106">
        <v>2014</v>
      </c>
      <c r="C272" s="99">
        <f>'2014 CER'!AB3</f>
        <v>69628</v>
      </c>
      <c r="D272" s="99">
        <f>'2014 CER'!B29</f>
        <v>60966</v>
      </c>
      <c r="E272" s="99">
        <f t="shared" si="212"/>
        <v>8662</v>
      </c>
      <c r="F272" s="95">
        <f>'2014 CER'!AB29</f>
        <v>0</v>
      </c>
      <c r="G272" s="100" t="s">
        <v>190</v>
      </c>
      <c r="H272" s="94">
        <f>Account_CP2!$O$30-Account_CP2!$H$30</f>
        <v>0</v>
      </c>
      <c r="I272" s="99" t="s">
        <v>190</v>
      </c>
      <c r="J272" s="115" t="s">
        <v>190</v>
      </c>
      <c r="K272" s="99">
        <v>0</v>
      </c>
      <c r="L272" s="99">
        <v>0</v>
      </c>
      <c r="M272" s="99">
        <f t="shared" si="168"/>
        <v>0</v>
      </c>
      <c r="N272" s="95">
        <v>0</v>
      </c>
      <c r="O272" s="100" t="s">
        <v>190</v>
      </c>
      <c r="P272" s="99">
        <v>0</v>
      </c>
      <c r="Q272" s="99" t="s">
        <v>190</v>
      </c>
      <c r="R272" s="115" t="s">
        <v>190</v>
      </c>
      <c r="S272" s="99">
        <f t="shared" si="216"/>
        <v>69628</v>
      </c>
      <c r="T272" s="99">
        <f t="shared" si="216"/>
        <v>60966</v>
      </c>
      <c r="U272" s="99">
        <f t="shared" si="213"/>
        <v>8662</v>
      </c>
      <c r="V272" s="95">
        <f t="shared" si="214"/>
        <v>0</v>
      </c>
      <c r="W272" s="100" t="s">
        <v>190</v>
      </c>
      <c r="X272" s="94">
        <f t="shared" si="215"/>
        <v>0</v>
      </c>
      <c r="Y272" s="99" t="s">
        <v>190</v>
      </c>
      <c r="Z272" s="115" t="s">
        <v>190</v>
      </c>
      <c r="AA272"/>
      <c r="AB272"/>
      <c r="AC272"/>
      <c r="AD272"/>
      <c r="AE272"/>
      <c r="AF272"/>
    </row>
    <row r="273" spans="1:32" ht="14.45" customHeight="1" x14ac:dyDescent="0.15">
      <c r="A273" s="241"/>
      <c r="B273" s="106">
        <v>2013</v>
      </c>
      <c r="C273" s="99">
        <f>'2013 CER'!AB3</f>
        <v>0</v>
      </c>
      <c r="D273" s="99">
        <f>'2013 CER'!B29</f>
        <v>0</v>
      </c>
      <c r="E273" s="99">
        <f t="shared" si="212"/>
        <v>0</v>
      </c>
      <c r="F273" s="95">
        <f>'2013 CER'!AB29</f>
        <v>0</v>
      </c>
      <c r="G273" s="100" t="s">
        <v>190</v>
      </c>
      <c r="H273" s="94">
        <f>Account_CP2!$H$30</f>
        <v>0</v>
      </c>
      <c r="I273" s="99" t="s">
        <v>190</v>
      </c>
      <c r="J273" s="115" t="s">
        <v>190</v>
      </c>
      <c r="K273" s="99">
        <v>0</v>
      </c>
      <c r="L273" s="99">
        <v>0</v>
      </c>
      <c r="M273" s="99">
        <f t="shared" si="168"/>
        <v>0</v>
      </c>
      <c r="N273" s="95">
        <v>0</v>
      </c>
      <c r="O273" s="100" t="s">
        <v>190</v>
      </c>
      <c r="P273" s="99">
        <v>0</v>
      </c>
      <c r="Q273" s="99" t="s">
        <v>190</v>
      </c>
      <c r="R273" s="115" t="s">
        <v>190</v>
      </c>
      <c r="S273" s="99">
        <f t="shared" si="216"/>
        <v>0</v>
      </c>
      <c r="T273" s="99">
        <f t="shared" si="216"/>
        <v>0</v>
      </c>
      <c r="U273" s="99">
        <f t="shared" si="213"/>
        <v>0</v>
      </c>
      <c r="V273" s="95">
        <f t="shared" si="214"/>
        <v>0</v>
      </c>
      <c r="W273" s="100" t="s">
        <v>190</v>
      </c>
      <c r="X273" s="94">
        <f t="shared" si="215"/>
        <v>0</v>
      </c>
      <c r="Y273" s="99" t="s">
        <v>190</v>
      </c>
      <c r="Z273" s="115" t="s">
        <v>190</v>
      </c>
      <c r="AA273"/>
      <c r="AB273"/>
      <c r="AC273"/>
      <c r="AD273"/>
      <c r="AE273"/>
      <c r="AF273"/>
    </row>
    <row r="274" spans="1:32" ht="14.45" customHeight="1" x14ac:dyDescent="0.15">
      <c r="A274" s="242"/>
      <c r="B274" s="107" t="s">
        <v>164</v>
      </c>
      <c r="C274" s="92">
        <f>SUM(C265:C273)</f>
        <v>22188699</v>
      </c>
      <c r="D274" s="92">
        <f>SUM(D265:D273)</f>
        <v>17654842</v>
      </c>
      <c r="E274" s="92">
        <f>SUM(E265:E273)</f>
        <v>4533857</v>
      </c>
      <c r="F274" s="91">
        <f>SUM(F265:F273)</f>
        <v>14699264</v>
      </c>
      <c r="G274" s="91" t="s">
        <v>190</v>
      </c>
      <c r="H274" s="92">
        <f>SUM(H265:H273)</f>
        <v>1668550</v>
      </c>
      <c r="I274" s="92" t="s">
        <v>190</v>
      </c>
      <c r="J274" s="117" t="s">
        <v>190</v>
      </c>
      <c r="K274" s="92">
        <f>SUM(K265:K273)</f>
        <v>2172668</v>
      </c>
      <c r="L274" s="92">
        <f>SUM(L265:L273)</f>
        <v>2170468</v>
      </c>
      <c r="M274" s="92">
        <f t="shared" si="168"/>
        <v>2200</v>
      </c>
      <c r="N274" s="91">
        <f>SUM(N265:N273)</f>
        <v>2170468</v>
      </c>
      <c r="O274" s="91" t="s">
        <v>190</v>
      </c>
      <c r="P274" s="92">
        <f>SUM(P265:P273)</f>
        <v>19366</v>
      </c>
      <c r="Q274" s="92" t="s">
        <v>190</v>
      </c>
      <c r="R274" s="117" t="s">
        <v>190</v>
      </c>
      <c r="S274" s="92">
        <f>SUM(S265:S273)</f>
        <v>24361367</v>
      </c>
      <c r="T274" s="92">
        <f>SUM(T265:T273)</f>
        <v>19825310</v>
      </c>
      <c r="U274" s="92">
        <f>SUM(U265:U273)</f>
        <v>4536057</v>
      </c>
      <c r="V274" s="91">
        <f>SUM(V265:V273)</f>
        <v>16869732</v>
      </c>
      <c r="W274" s="91" t="s">
        <v>190</v>
      </c>
      <c r="X274" s="92">
        <f>SUM(X265:X273)</f>
        <v>1687916</v>
      </c>
      <c r="Y274" s="92" t="s">
        <v>190</v>
      </c>
      <c r="Z274" s="117" t="s">
        <v>190</v>
      </c>
      <c r="AA274"/>
      <c r="AB274"/>
      <c r="AC274"/>
      <c r="AD274"/>
      <c r="AE274"/>
      <c r="AF274"/>
    </row>
    <row r="275" spans="1:32" ht="14.45" customHeight="1" x14ac:dyDescent="0.15">
      <c r="A275" s="240" t="s">
        <v>4</v>
      </c>
      <c r="B275" s="106">
        <v>2021</v>
      </c>
      <c r="C275" s="94">
        <f>'2021 CER'!$AC$3</f>
        <v>1420137</v>
      </c>
      <c r="D275" s="94">
        <f>'2021 CER'!$B$30</f>
        <v>691943</v>
      </c>
      <c r="E275" s="99">
        <f>C275-D275</f>
        <v>728194</v>
      </c>
      <c r="F275" s="95">
        <f>'2021 CER'!$AC$30</f>
        <v>0</v>
      </c>
      <c r="G275" s="95" t="s">
        <v>190</v>
      </c>
      <c r="H275" s="94">
        <f>Account_CP2!$BL$31-Account_CP2!$BE$31</f>
        <v>4702228</v>
      </c>
      <c r="I275" s="94" t="s">
        <v>190</v>
      </c>
      <c r="J275" s="116" t="s">
        <v>190</v>
      </c>
      <c r="K275" s="99">
        <f>'2021 ERU'!$AC$3</f>
        <v>0</v>
      </c>
      <c r="L275" s="99">
        <f>'2021 ERU'!$B$30</f>
        <v>0</v>
      </c>
      <c r="M275" s="99">
        <f>K275-L275</f>
        <v>0</v>
      </c>
      <c r="N275" s="95">
        <f>'2021 ERU'!$AC$30</f>
        <v>0</v>
      </c>
      <c r="O275" s="95" t="s">
        <v>190</v>
      </c>
      <c r="P275" s="94">
        <f>Account_CP2!$DB$31-Account_CP2!$CU$31</f>
        <v>0</v>
      </c>
      <c r="Q275" s="94" t="s">
        <v>190</v>
      </c>
      <c r="R275" s="116" t="s">
        <v>190</v>
      </c>
      <c r="S275" s="94">
        <f t="shared" ref="S275" si="217">C275+K275</f>
        <v>1420137</v>
      </c>
      <c r="T275" s="94">
        <f t="shared" ref="T275" si="218">D275+L275</f>
        <v>691943</v>
      </c>
      <c r="U275" s="99">
        <f>S275-T275</f>
        <v>728194</v>
      </c>
      <c r="V275" s="95">
        <f>F275+N275</f>
        <v>0</v>
      </c>
      <c r="W275" s="95" t="s">
        <v>190</v>
      </c>
      <c r="X275" s="94">
        <f>H275+P275</f>
        <v>4702228</v>
      </c>
      <c r="Y275" s="94" t="s">
        <v>190</v>
      </c>
      <c r="Z275" s="116" t="s">
        <v>190</v>
      </c>
      <c r="AA275"/>
      <c r="AB275"/>
      <c r="AC275"/>
      <c r="AD275"/>
      <c r="AE275"/>
      <c r="AF275"/>
    </row>
    <row r="276" spans="1:32" ht="14.45" customHeight="1" x14ac:dyDescent="0.15">
      <c r="A276" s="241"/>
      <c r="B276" s="106">
        <v>2020</v>
      </c>
      <c r="C276" s="94">
        <f>'2020 CER'!$AC$3</f>
        <v>4241096</v>
      </c>
      <c r="D276" s="94">
        <f>'2020 CER'!$B$30</f>
        <v>508849</v>
      </c>
      <c r="E276" s="99">
        <f>C276-D276</f>
        <v>3732247</v>
      </c>
      <c r="F276" s="95">
        <f>'2020 CER'!$AC$30</f>
        <v>0</v>
      </c>
      <c r="G276" s="95" t="s">
        <v>190</v>
      </c>
      <c r="H276" s="94">
        <f>Account_CP2!$BE$31-Account_CP2!$AX$31</f>
        <v>7538989</v>
      </c>
      <c r="I276" s="94" t="s">
        <v>190</v>
      </c>
      <c r="J276" s="116" t="s">
        <v>190</v>
      </c>
      <c r="K276" s="99">
        <f>'2020 ERU'!$AC$3</f>
        <v>0</v>
      </c>
      <c r="L276" s="99">
        <f>'2020 ERU'!$B$30</f>
        <v>0</v>
      </c>
      <c r="M276" s="99">
        <f>K276-L276</f>
        <v>0</v>
      </c>
      <c r="N276" s="95">
        <f>'2020 ERU'!$AC$30</f>
        <v>0</v>
      </c>
      <c r="O276" s="95" t="s">
        <v>190</v>
      </c>
      <c r="P276" s="94">
        <f>Account_CP2!$CU$31-Account_CP2!$CN$31</f>
        <v>0</v>
      </c>
      <c r="Q276" s="94" t="s">
        <v>190</v>
      </c>
      <c r="R276" s="116" t="s">
        <v>190</v>
      </c>
      <c r="S276" s="94">
        <f t="shared" ref="S276:T278" si="219">C276+K276</f>
        <v>4241096</v>
      </c>
      <c r="T276" s="94">
        <f t="shared" si="219"/>
        <v>508849</v>
      </c>
      <c r="U276" s="99">
        <f>S276-T276</f>
        <v>3732247</v>
      </c>
      <c r="V276" s="95">
        <f>F276+N276</f>
        <v>0</v>
      </c>
      <c r="W276" s="95" t="s">
        <v>190</v>
      </c>
      <c r="X276" s="94">
        <f>H276+P276</f>
        <v>7538989</v>
      </c>
      <c r="Y276" s="94" t="s">
        <v>190</v>
      </c>
      <c r="Z276" s="116" t="s">
        <v>190</v>
      </c>
      <c r="AA276"/>
      <c r="AB276"/>
      <c r="AC276"/>
      <c r="AD276"/>
      <c r="AE276"/>
      <c r="AF276"/>
    </row>
    <row r="277" spans="1:32" ht="14.45" customHeight="1" x14ac:dyDescent="0.15">
      <c r="A277" s="241"/>
      <c r="B277" s="106">
        <v>2019</v>
      </c>
      <c r="C277" s="94">
        <f>'2019 CER'!$AC$3</f>
        <v>6386227</v>
      </c>
      <c r="D277" s="94">
        <f>'2019 CER'!$B$30</f>
        <v>1616974</v>
      </c>
      <c r="E277" s="99">
        <f>C277-D277</f>
        <v>4769253</v>
      </c>
      <c r="F277" s="95">
        <f>'2019 CER'!$AC$30</f>
        <v>0</v>
      </c>
      <c r="G277" s="95" t="s">
        <v>190</v>
      </c>
      <c r="H277" s="94">
        <f>Account_CP2!$AX$31-Account_CP2!$AQ$31</f>
        <v>177368</v>
      </c>
      <c r="I277" s="94" t="s">
        <v>190</v>
      </c>
      <c r="J277" s="116" t="s">
        <v>190</v>
      </c>
      <c r="K277" s="99">
        <f>'2019 ERU'!$AC$3</f>
        <v>0</v>
      </c>
      <c r="L277" s="99">
        <f>'2019 ERU'!$B$30</f>
        <v>0</v>
      </c>
      <c r="M277" s="99">
        <f t="shared" si="168"/>
        <v>0</v>
      </c>
      <c r="N277" s="95">
        <f>'2019 ERU'!$AC$30</f>
        <v>0</v>
      </c>
      <c r="O277" s="95" t="s">
        <v>190</v>
      </c>
      <c r="P277" s="94">
        <f>Account_CP2!$CN$31-Account_CP2!$CG$31</f>
        <v>0</v>
      </c>
      <c r="Q277" s="94" t="s">
        <v>190</v>
      </c>
      <c r="R277" s="116" t="s">
        <v>190</v>
      </c>
      <c r="S277" s="94">
        <f t="shared" si="219"/>
        <v>6386227</v>
      </c>
      <c r="T277" s="94">
        <f t="shared" si="219"/>
        <v>1616974</v>
      </c>
      <c r="U277" s="99">
        <f>S277-T277</f>
        <v>4769253</v>
      </c>
      <c r="V277" s="95">
        <f>F277+N277</f>
        <v>0</v>
      </c>
      <c r="W277" s="95" t="s">
        <v>190</v>
      </c>
      <c r="X277" s="94">
        <f>H277+P277</f>
        <v>177368</v>
      </c>
      <c r="Y277" s="94" t="s">
        <v>190</v>
      </c>
      <c r="Z277" s="116" t="s">
        <v>190</v>
      </c>
      <c r="AA277"/>
      <c r="AB277"/>
      <c r="AC277"/>
      <c r="AD277"/>
      <c r="AE277"/>
      <c r="AF277"/>
    </row>
    <row r="278" spans="1:32" ht="14.45" customHeight="1" x14ac:dyDescent="0.15">
      <c r="A278" s="241"/>
      <c r="B278" s="106">
        <v>2018</v>
      </c>
      <c r="C278" s="94">
        <f>'2018 CER'!$AC$3</f>
        <v>6380164</v>
      </c>
      <c r="D278" s="94">
        <f>'2018 CER'!$B$30</f>
        <v>3056050</v>
      </c>
      <c r="E278" s="99">
        <f t="shared" ref="E278:E283" si="220">C278-D278</f>
        <v>3324114</v>
      </c>
      <c r="F278" s="95">
        <f>'2018 CER'!$AC$30</f>
        <v>0</v>
      </c>
      <c r="G278" s="95" t="s">
        <v>190</v>
      </c>
      <c r="H278" s="94">
        <f>Account_CP2!$AQ$31-Account_CP2!$AJ$31</f>
        <v>5296540</v>
      </c>
      <c r="I278" s="94" t="s">
        <v>190</v>
      </c>
      <c r="J278" s="116" t="s">
        <v>190</v>
      </c>
      <c r="K278" s="99">
        <f>'2018 ERU'!$AC$3</f>
        <v>0</v>
      </c>
      <c r="L278" s="99">
        <f>'2018 ERU'!$B$30</f>
        <v>0</v>
      </c>
      <c r="M278" s="99">
        <f>K278-L278</f>
        <v>0</v>
      </c>
      <c r="N278" s="95">
        <f>'2018 ERU'!$AC$30</f>
        <v>0</v>
      </c>
      <c r="O278" s="95" t="s">
        <v>190</v>
      </c>
      <c r="P278" s="94">
        <f>Account_CP2!$CG$31-Account_CP2!$BZ$31</f>
        <v>0</v>
      </c>
      <c r="Q278" s="94" t="s">
        <v>190</v>
      </c>
      <c r="R278" s="116" t="s">
        <v>190</v>
      </c>
      <c r="S278" s="94">
        <f t="shared" si="219"/>
        <v>6380164</v>
      </c>
      <c r="T278" s="94">
        <f t="shared" si="219"/>
        <v>3056050</v>
      </c>
      <c r="U278" s="99">
        <f t="shared" ref="U278:U283" si="221">S278-T278</f>
        <v>3324114</v>
      </c>
      <c r="V278" s="95">
        <f t="shared" ref="V278:V283" si="222">F278+N278</f>
        <v>0</v>
      </c>
      <c r="W278" s="95" t="s">
        <v>190</v>
      </c>
      <c r="X278" s="94">
        <f t="shared" ref="X278:X283" si="223">H278+P278</f>
        <v>5296540</v>
      </c>
      <c r="Y278" s="94" t="s">
        <v>190</v>
      </c>
      <c r="Z278" s="116" t="s">
        <v>190</v>
      </c>
      <c r="AA278"/>
      <c r="AB278"/>
      <c r="AC278"/>
      <c r="AD278"/>
      <c r="AE278"/>
      <c r="AF278"/>
    </row>
    <row r="279" spans="1:32" ht="14.45" customHeight="1" x14ac:dyDescent="0.15">
      <c r="A279" s="241"/>
      <c r="B279" s="106">
        <v>2017</v>
      </c>
      <c r="C279" s="94">
        <f>'2017 CER'!$AC$3</f>
        <v>6692824</v>
      </c>
      <c r="D279" s="94">
        <f>'2017 CER'!$B$30</f>
        <v>2071129</v>
      </c>
      <c r="E279" s="99">
        <f t="shared" si="220"/>
        <v>4621695</v>
      </c>
      <c r="F279" s="95">
        <f>'2017 CER'!$AC$30</f>
        <v>0</v>
      </c>
      <c r="G279" s="95" t="s">
        <v>190</v>
      </c>
      <c r="H279" s="94">
        <f>Account_CP2!$AJ$31-Account_CP2!$AC$31</f>
        <v>41469</v>
      </c>
      <c r="I279" s="94" t="s">
        <v>190</v>
      </c>
      <c r="J279" s="116" t="s">
        <v>190</v>
      </c>
      <c r="K279" s="99">
        <f>'2017 ERU'!$AC$3</f>
        <v>0</v>
      </c>
      <c r="L279" s="99">
        <f>'2017 ERU'!$B$30</f>
        <v>0</v>
      </c>
      <c r="M279" s="99">
        <f t="shared" si="168"/>
        <v>0</v>
      </c>
      <c r="N279" s="95">
        <f>'2017 ERU'!$AC$30</f>
        <v>0</v>
      </c>
      <c r="O279" s="95" t="s">
        <v>190</v>
      </c>
      <c r="P279" s="94">
        <f>Account_CP2!$BZ$31-Account_CP2!$BS$31</f>
        <v>0</v>
      </c>
      <c r="Q279" s="94" t="s">
        <v>190</v>
      </c>
      <c r="R279" s="116" t="s">
        <v>190</v>
      </c>
      <c r="S279" s="94">
        <f t="shared" ref="S279:T283" si="224">C279+K279</f>
        <v>6692824</v>
      </c>
      <c r="T279" s="94">
        <f t="shared" si="224"/>
        <v>2071129</v>
      </c>
      <c r="U279" s="99">
        <f t="shared" si="221"/>
        <v>4621695</v>
      </c>
      <c r="V279" s="95">
        <f t="shared" si="222"/>
        <v>0</v>
      </c>
      <c r="W279" s="95" t="s">
        <v>190</v>
      </c>
      <c r="X279" s="94">
        <f t="shared" si="223"/>
        <v>41469</v>
      </c>
      <c r="Y279" s="94" t="s">
        <v>190</v>
      </c>
      <c r="Z279" s="116" t="s">
        <v>190</v>
      </c>
      <c r="AA279"/>
      <c r="AB279"/>
      <c r="AC279"/>
      <c r="AD279"/>
      <c r="AE279"/>
      <c r="AF279"/>
    </row>
    <row r="280" spans="1:32" ht="14.45" customHeight="1" x14ac:dyDescent="0.15">
      <c r="A280" s="241"/>
      <c r="B280" s="106">
        <v>2016</v>
      </c>
      <c r="C280" s="94">
        <f>'2016 CER'!AC3</f>
        <v>9204665</v>
      </c>
      <c r="D280" s="94">
        <f>'2016 CER'!B30</f>
        <v>6262234</v>
      </c>
      <c r="E280" s="99">
        <f t="shared" si="220"/>
        <v>2942431</v>
      </c>
      <c r="F280" s="95">
        <f>'2016 CER'!AC30</f>
        <v>0</v>
      </c>
      <c r="G280" s="95" t="s">
        <v>190</v>
      </c>
      <c r="H280" s="94">
        <f>Account_CP2!$AC$31-Account_CP2!$V$31</f>
        <v>35355</v>
      </c>
      <c r="I280" s="94" t="s">
        <v>190</v>
      </c>
      <c r="J280" s="116" t="s">
        <v>190</v>
      </c>
      <c r="K280" s="99">
        <f>'2016 ERU'!AC3</f>
        <v>0</v>
      </c>
      <c r="L280" s="99">
        <f>'2016 ERU'!B30</f>
        <v>0</v>
      </c>
      <c r="M280" s="99">
        <f t="shared" si="168"/>
        <v>0</v>
      </c>
      <c r="N280" s="95">
        <f>'2016 ERU'!AC30</f>
        <v>0</v>
      </c>
      <c r="O280" s="95" t="s">
        <v>190</v>
      </c>
      <c r="P280" s="94">
        <f>Account_CP2!$BS$31</f>
        <v>0</v>
      </c>
      <c r="Q280" s="94" t="s">
        <v>190</v>
      </c>
      <c r="R280" s="116" t="s">
        <v>190</v>
      </c>
      <c r="S280" s="94">
        <f t="shared" si="224"/>
        <v>9204665</v>
      </c>
      <c r="T280" s="94">
        <f t="shared" si="224"/>
        <v>6262234</v>
      </c>
      <c r="U280" s="99">
        <f t="shared" si="221"/>
        <v>2942431</v>
      </c>
      <c r="V280" s="95">
        <f t="shared" si="222"/>
        <v>0</v>
      </c>
      <c r="W280" s="95" t="s">
        <v>190</v>
      </c>
      <c r="X280" s="94">
        <f t="shared" si="223"/>
        <v>35355</v>
      </c>
      <c r="Y280" s="94" t="s">
        <v>190</v>
      </c>
      <c r="Z280" s="116" t="s">
        <v>190</v>
      </c>
      <c r="AA280"/>
      <c r="AB280"/>
      <c r="AC280"/>
      <c r="AD280"/>
      <c r="AE280"/>
      <c r="AF280"/>
    </row>
    <row r="281" spans="1:32" ht="14.45" customHeight="1" x14ac:dyDescent="0.15">
      <c r="A281" s="241"/>
      <c r="B281" s="106">
        <v>2015</v>
      </c>
      <c r="C281" s="99">
        <f>'2015 CER'!AC3</f>
        <v>4789057</v>
      </c>
      <c r="D281" s="99">
        <f>'2015 CER'!B30</f>
        <v>2460788</v>
      </c>
      <c r="E281" s="99">
        <f t="shared" si="220"/>
        <v>2328269</v>
      </c>
      <c r="F281" s="95">
        <f>'2015 CER'!AC30</f>
        <v>0</v>
      </c>
      <c r="G281" s="100" t="s">
        <v>190</v>
      </c>
      <c r="H281" s="94">
        <f>Account_CP2!$V$31-Account_CP2!$O$31</f>
        <v>20693</v>
      </c>
      <c r="I281" s="99" t="s">
        <v>190</v>
      </c>
      <c r="J281" s="115" t="s">
        <v>190</v>
      </c>
      <c r="K281" s="99">
        <v>0</v>
      </c>
      <c r="L281" s="99">
        <v>0</v>
      </c>
      <c r="M281" s="99">
        <f t="shared" si="168"/>
        <v>0</v>
      </c>
      <c r="N281" s="95">
        <v>0</v>
      </c>
      <c r="O281" s="100" t="s">
        <v>190</v>
      </c>
      <c r="P281" s="99">
        <v>0</v>
      </c>
      <c r="Q281" s="99" t="s">
        <v>190</v>
      </c>
      <c r="R281" s="115" t="s">
        <v>190</v>
      </c>
      <c r="S281" s="99">
        <f t="shared" si="224"/>
        <v>4789057</v>
      </c>
      <c r="T281" s="99">
        <f t="shared" si="224"/>
        <v>2460788</v>
      </c>
      <c r="U281" s="99">
        <f t="shared" si="221"/>
        <v>2328269</v>
      </c>
      <c r="V281" s="95">
        <f t="shared" si="222"/>
        <v>0</v>
      </c>
      <c r="W281" s="100" t="s">
        <v>190</v>
      </c>
      <c r="X281" s="94">
        <f t="shared" si="223"/>
        <v>20693</v>
      </c>
      <c r="Y281" s="99" t="s">
        <v>190</v>
      </c>
      <c r="Z281" s="115" t="s">
        <v>190</v>
      </c>
      <c r="AA281"/>
      <c r="AB281"/>
      <c r="AC281"/>
      <c r="AD281"/>
      <c r="AE281"/>
      <c r="AF281"/>
    </row>
    <row r="282" spans="1:32" ht="14.45" customHeight="1" x14ac:dyDescent="0.15">
      <c r="A282" s="241"/>
      <c r="B282" s="106">
        <v>2014</v>
      </c>
      <c r="C282" s="99">
        <f>'2014 CER'!AC3</f>
        <v>1608563</v>
      </c>
      <c r="D282" s="99">
        <f>'2014 CER'!B30</f>
        <v>176474</v>
      </c>
      <c r="E282" s="99">
        <f t="shared" si="220"/>
        <v>1432089</v>
      </c>
      <c r="F282" s="95">
        <f>'2014 CER'!AC30</f>
        <v>0</v>
      </c>
      <c r="G282" s="100" t="s">
        <v>190</v>
      </c>
      <c r="H282" s="94">
        <f>Account_CP2!$O$31-Account_CP2!$H$31</f>
        <v>0</v>
      </c>
      <c r="I282" s="99" t="s">
        <v>190</v>
      </c>
      <c r="J282" s="115" t="s">
        <v>190</v>
      </c>
      <c r="K282" s="99">
        <v>0</v>
      </c>
      <c r="L282" s="99">
        <v>0</v>
      </c>
      <c r="M282" s="99">
        <f t="shared" si="168"/>
        <v>0</v>
      </c>
      <c r="N282" s="95">
        <v>0</v>
      </c>
      <c r="O282" s="100" t="s">
        <v>190</v>
      </c>
      <c r="P282" s="99">
        <v>0</v>
      </c>
      <c r="Q282" s="99" t="s">
        <v>190</v>
      </c>
      <c r="R282" s="115" t="s">
        <v>190</v>
      </c>
      <c r="S282" s="99">
        <f t="shared" si="224"/>
        <v>1608563</v>
      </c>
      <c r="T282" s="99">
        <f t="shared" si="224"/>
        <v>176474</v>
      </c>
      <c r="U282" s="99">
        <f t="shared" si="221"/>
        <v>1432089</v>
      </c>
      <c r="V282" s="95">
        <f t="shared" si="222"/>
        <v>0</v>
      </c>
      <c r="W282" s="100" t="s">
        <v>190</v>
      </c>
      <c r="X282" s="94">
        <f t="shared" si="223"/>
        <v>0</v>
      </c>
      <c r="Y282" s="99" t="s">
        <v>190</v>
      </c>
      <c r="Z282" s="115" t="s">
        <v>190</v>
      </c>
      <c r="AA282"/>
      <c r="AB282"/>
      <c r="AC282"/>
      <c r="AD282"/>
      <c r="AE282"/>
      <c r="AF282"/>
    </row>
    <row r="283" spans="1:32" ht="14.45" customHeight="1" x14ac:dyDescent="0.15">
      <c r="A283" s="241"/>
      <c r="B283" s="106">
        <v>2013</v>
      </c>
      <c r="C283" s="99">
        <f>'2013 CER'!AC3</f>
        <v>0</v>
      </c>
      <c r="D283" s="99">
        <f>'2013 CER'!B30</f>
        <v>0</v>
      </c>
      <c r="E283" s="99">
        <f t="shared" si="220"/>
        <v>0</v>
      </c>
      <c r="F283" s="95">
        <f>'2013 CER'!AC30</f>
        <v>0</v>
      </c>
      <c r="G283" s="100" t="s">
        <v>190</v>
      </c>
      <c r="H283" s="94">
        <f>Account_CP2!$H$31</f>
        <v>0</v>
      </c>
      <c r="I283" s="99" t="s">
        <v>190</v>
      </c>
      <c r="J283" s="115" t="s">
        <v>190</v>
      </c>
      <c r="K283" s="99">
        <v>0</v>
      </c>
      <c r="L283" s="99">
        <v>0</v>
      </c>
      <c r="M283" s="99">
        <f t="shared" si="168"/>
        <v>0</v>
      </c>
      <c r="N283" s="95">
        <v>0</v>
      </c>
      <c r="O283" s="100" t="s">
        <v>190</v>
      </c>
      <c r="P283" s="99">
        <v>0</v>
      </c>
      <c r="Q283" s="99" t="s">
        <v>190</v>
      </c>
      <c r="R283" s="115" t="s">
        <v>190</v>
      </c>
      <c r="S283" s="99">
        <f t="shared" si="224"/>
        <v>0</v>
      </c>
      <c r="T283" s="99">
        <f t="shared" si="224"/>
        <v>0</v>
      </c>
      <c r="U283" s="99">
        <f t="shared" si="221"/>
        <v>0</v>
      </c>
      <c r="V283" s="95">
        <f t="shared" si="222"/>
        <v>0</v>
      </c>
      <c r="W283" s="100" t="s">
        <v>190</v>
      </c>
      <c r="X283" s="94">
        <f t="shared" si="223"/>
        <v>0</v>
      </c>
      <c r="Y283" s="99" t="s">
        <v>190</v>
      </c>
      <c r="Z283" s="115" t="s">
        <v>190</v>
      </c>
      <c r="AA283"/>
      <c r="AB283"/>
      <c r="AC283"/>
      <c r="AD283"/>
      <c r="AE283"/>
      <c r="AF283"/>
    </row>
    <row r="284" spans="1:32" ht="14.45" customHeight="1" x14ac:dyDescent="0.15">
      <c r="A284" s="242"/>
      <c r="B284" s="107" t="s">
        <v>164</v>
      </c>
      <c r="C284" s="92">
        <f>SUM(C275:C283)</f>
        <v>40722733</v>
      </c>
      <c r="D284" s="92">
        <f>SUM(D275:D283)</f>
        <v>16844441</v>
      </c>
      <c r="E284" s="92">
        <f>SUM(E275:E283)</f>
        <v>23878292</v>
      </c>
      <c r="F284" s="91">
        <f>SUM(F275:F283)</f>
        <v>0</v>
      </c>
      <c r="G284" s="91" t="s">
        <v>190</v>
      </c>
      <c r="H284" s="92">
        <f>SUM(H275:H283)</f>
        <v>17812642</v>
      </c>
      <c r="I284" s="92" t="s">
        <v>190</v>
      </c>
      <c r="J284" s="117" t="s">
        <v>190</v>
      </c>
      <c r="K284" s="92">
        <f>SUM(K275:K283)</f>
        <v>0</v>
      </c>
      <c r="L284" s="92">
        <f>SUM(L275:L283)</f>
        <v>0</v>
      </c>
      <c r="M284" s="92">
        <f t="shared" si="168"/>
        <v>0</v>
      </c>
      <c r="N284" s="91">
        <f>SUM(N275:N283)</f>
        <v>0</v>
      </c>
      <c r="O284" s="91" t="s">
        <v>190</v>
      </c>
      <c r="P284" s="92">
        <f>SUM(P275:P283)</f>
        <v>0</v>
      </c>
      <c r="Q284" s="92" t="s">
        <v>190</v>
      </c>
      <c r="R284" s="117" t="s">
        <v>190</v>
      </c>
      <c r="S284" s="92">
        <f>SUM(S275:S283)</f>
        <v>40722733</v>
      </c>
      <c r="T284" s="92">
        <f>SUM(T275:T283)</f>
        <v>16844441</v>
      </c>
      <c r="U284" s="92">
        <f>SUM(U275:U283)</f>
        <v>23878292</v>
      </c>
      <c r="V284" s="91">
        <f>SUM(V275:V283)</f>
        <v>0</v>
      </c>
      <c r="W284" s="91" t="s">
        <v>190</v>
      </c>
      <c r="X284" s="92">
        <f>SUM(X275:X283)</f>
        <v>17812642</v>
      </c>
      <c r="Y284" s="92" t="s">
        <v>190</v>
      </c>
      <c r="Z284" s="117" t="s">
        <v>190</v>
      </c>
      <c r="AA284"/>
      <c r="AB284"/>
      <c r="AC284"/>
      <c r="AD284"/>
      <c r="AE284"/>
      <c r="AF284"/>
    </row>
    <row r="285" spans="1:32" ht="14.45" customHeight="1" x14ac:dyDescent="0.15">
      <c r="A285" s="243" t="s">
        <v>183</v>
      </c>
      <c r="B285" s="108">
        <v>2021</v>
      </c>
      <c r="C285" s="94">
        <f>'2021 CER'!$AE$3</f>
        <v>34225859</v>
      </c>
      <c r="D285" s="94">
        <f>'2021 CER'!$B$32</f>
        <v>14221042</v>
      </c>
      <c r="E285" s="99">
        <f>C285-D285</f>
        <v>20004817</v>
      </c>
      <c r="F285" s="95">
        <f>'2021 CER'!$AE$32</f>
        <v>0</v>
      </c>
      <c r="G285" s="95" t="s">
        <v>190</v>
      </c>
      <c r="H285" s="94">
        <f>Account_CP2!$BL$33-Account_CP2!$BE$33</f>
        <v>11839861</v>
      </c>
      <c r="I285" s="94" t="s">
        <v>190</v>
      </c>
      <c r="J285" s="116" t="s">
        <v>190</v>
      </c>
      <c r="K285" s="99">
        <f>'2021 ERU'!$AE$3</f>
        <v>0</v>
      </c>
      <c r="L285" s="99">
        <f>'2021 ERU'!$B$32</f>
        <v>0</v>
      </c>
      <c r="M285" s="99">
        <f>K285-L285</f>
        <v>0</v>
      </c>
      <c r="N285" s="95">
        <f>'2021 ERU'!$AE$32</f>
        <v>0</v>
      </c>
      <c r="O285" s="95" t="s">
        <v>190</v>
      </c>
      <c r="P285" s="94">
        <f>Account_CP2!$DB$33-Account_CP2!$CU$33</f>
        <v>0</v>
      </c>
      <c r="Q285" s="94" t="s">
        <v>190</v>
      </c>
      <c r="R285" s="116" t="s">
        <v>190</v>
      </c>
      <c r="S285" s="94">
        <f t="shared" ref="S285" si="225">C285+K285</f>
        <v>34225859</v>
      </c>
      <c r="T285" s="94">
        <f t="shared" ref="T285" si="226">D285+L285</f>
        <v>14221042</v>
      </c>
      <c r="U285" s="99">
        <f>S285-T285</f>
        <v>20004817</v>
      </c>
      <c r="V285" s="95">
        <f>F285+N285</f>
        <v>0</v>
      </c>
      <c r="W285" s="95" t="s">
        <v>190</v>
      </c>
      <c r="X285" s="94">
        <f>H285+P285</f>
        <v>11839861</v>
      </c>
      <c r="Y285" s="94" t="s">
        <v>190</v>
      </c>
      <c r="Z285" s="116" t="s">
        <v>190</v>
      </c>
      <c r="AA285"/>
      <c r="AB285"/>
      <c r="AC285"/>
      <c r="AD285"/>
      <c r="AE285"/>
      <c r="AF285"/>
    </row>
    <row r="286" spans="1:32" ht="14.45" customHeight="1" x14ac:dyDescent="0.15">
      <c r="A286" s="244"/>
      <c r="B286" s="108">
        <v>2020</v>
      </c>
      <c r="C286" s="94">
        <f>'2020 CER'!$AE$3</f>
        <v>11376252</v>
      </c>
      <c r="D286" s="94">
        <f>'2020 CER'!$B$32</f>
        <v>7323709</v>
      </c>
      <c r="E286" s="99">
        <f>C286-D286</f>
        <v>4052543</v>
      </c>
      <c r="F286" s="95">
        <f>'2020 CER'!$AE$32</f>
        <v>0</v>
      </c>
      <c r="G286" s="95" t="s">
        <v>190</v>
      </c>
      <c r="H286" s="94">
        <f>Account_CP2!$BE$33-Account_CP2!$AX$33</f>
        <v>5753251</v>
      </c>
      <c r="I286" s="94" t="s">
        <v>190</v>
      </c>
      <c r="J286" s="116" t="s">
        <v>190</v>
      </c>
      <c r="K286" s="99">
        <f>'2020 ERU'!$AE$3</f>
        <v>0</v>
      </c>
      <c r="L286" s="99">
        <f>'2020 ERU'!$B$32</f>
        <v>9388078</v>
      </c>
      <c r="M286" s="99">
        <f>K286-L286</f>
        <v>-9388078</v>
      </c>
      <c r="N286" s="95">
        <f>'2020 ERU'!$AE$32</f>
        <v>0</v>
      </c>
      <c r="O286" s="95" t="s">
        <v>190</v>
      </c>
      <c r="P286" s="94">
        <f>Account_CP2!$CU$33-Account_CP2!$CN$33</f>
        <v>0</v>
      </c>
      <c r="Q286" s="94" t="s">
        <v>190</v>
      </c>
      <c r="R286" s="116" t="s">
        <v>190</v>
      </c>
      <c r="S286" s="94">
        <f t="shared" ref="S286:T288" si="227">C286+K286</f>
        <v>11376252</v>
      </c>
      <c r="T286" s="94">
        <f t="shared" si="227"/>
        <v>16711787</v>
      </c>
      <c r="U286" s="99">
        <f>S286-T286</f>
        <v>-5335535</v>
      </c>
      <c r="V286" s="95">
        <f>F286+N286</f>
        <v>0</v>
      </c>
      <c r="W286" s="95" t="s">
        <v>190</v>
      </c>
      <c r="X286" s="94">
        <f>H286+P286</f>
        <v>5753251</v>
      </c>
      <c r="Y286" s="94" t="s">
        <v>190</v>
      </c>
      <c r="Z286" s="116" t="s">
        <v>190</v>
      </c>
      <c r="AA286"/>
      <c r="AB286"/>
      <c r="AC286"/>
      <c r="AD286"/>
      <c r="AE286"/>
      <c r="AF286"/>
    </row>
    <row r="287" spans="1:32" ht="14.45" customHeight="1" x14ac:dyDescent="0.15">
      <c r="A287" s="244"/>
      <c r="B287" s="108">
        <v>2019</v>
      </c>
      <c r="C287" s="94">
        <f>'2019 CER'!$AE$3</f>
        <v>9609556</v>
      </c>
      <c r="D287" s="94">
        <f>'2019 CER'!$B$32</f>
        <v>2239996</v>
      </c>
      <c r="E287" s="99">
        <f>C287-D287</f>
        <v>7369560</v>
      </c>
      <c r="F287" s="95">
        <f>'2019 CER'!$AE$32</f>
        <v>0</v>
      </c>
      <c r="G287" s="95" t="s">
        <v>190</v>
      </c>
      <c r="H287" s="94">
        <f>Account_CP2!$AX$33-Account_CP2!$AQ$33</f>
        <v>4309027</v>
      </c>
      <c r="I287" s="94" t="s">
        <v>190</v>
      </c>
      <c r="J287" s="116" t="s">
        <v>190</v>
      </c>
      <c r="K287" s="99">
        <f>'2019 ERU'!$AE$3</f>
        <v>9388078</v>
      </c>
      <c r="L287" s="99">
        <f>'2019 ERU'!$B$32</f>
        <v>0</v>
      </c>
      <c r="M287" s="99">
        <f t="shared" si="168"/>
        <v>9388078</v>
      </c>
      <c r="N287" s="95">
        <f>'2019 ERU'!$AE$32</f>
        <v>0</v>
      </c>
      <c r="O287" s="95" t="s">
        <v>190</v>
      </c>
      <c r="P287" s="94">
        <f>Account_CP2!$CN$33-Account_CP2!$CG$33</f>
        <v>0</v>
      </c>
      <c r="Q287" s="94" t="s">
        <v>190</v>
      </c>
      <c r="R287" s="116" t="s">
        <v>190</v>
      </c>
      <c r="S287" s="94">
        <f t="shared" si="227"/>
        <v>18997634</v>
      </c>
      <c r="T287" s="94">
        <f t="shared" si="227"/>
        <v>2239996</v>
      </c>
      <c r="U287" s="99">
        <f>S287-T287</f>
        <v>16757638</v>
      </c>
      <c r="V287" s="95">
        <f>F287+N287</f>
        <v>0</v>
      </c>
      <c r="W287" s="95" t="s">
        <v>190</v>
      </c>
      <c r="X287" s="94">
        <f>H287+P287</f>
        <v>4309027</v>
      </c>
      <c r="Y287" s="94" t="s">
        <v>190</v>
      </c>
      <c r="Z287" s="116" t="s">
        <v>190</v>
      </c>
      <c r="AA287"/>
      <c r="AB287"/>
      <c r="AC287"/>
      <c r="AD287"/>
      <c r="AE287"/>
      <c r="AF287"/>
    </row>
    <row r="288" spans="1:32" ht="14.45" customHeight="1" x14ac:dyDescent="0.15">
      <c r="A288" s="244"/>
      <c r="B288" s="108">
        <v>2018</v>
      </c>
      <c r="C288" s="94">
        <f>'2018 CER'!$AE$3</f>
        <v>4906968</v>
      </c>
      <c r="D288" s="94">
        <f>'2018 CER'!$B$32</f>
        <v>2470805</v>
      </c>
      <c r="E288" s="99">
        <f t="shared" ref="E288:E293" si="228">C288-D288</f>
        <v>2436163</v>
      </c>
      <c r="F288" s="95">
        <f>'2018 CER'!$AE$32</f>
        <v>0</v>
      </c>
      <c r="G288" s="95" t="s">
        <v>190</v>
      </c>
      <c r="H288" s="94">
        <f>Account_CP2!$AQ$33-Account_CP2!$AJ$33</f>
        <v>804165</v>
      </c>
      <c r="I288" s="94" t="s">
        <v>190</v>
      </c>
      <c r="J288" s="116" t="s">
        <v>190</v>
      </c>
      <c r="K288" s="99">
        <f>'2018 ERU'!$AE$3</f>
        <v>0</v>
      </c>
      <c r="L288" s="99">
        <f>'2018 ERU'!$B$32</f>
        <v>0</v>
      </c>
      <c r="M288" s="99">
        <f>K288-L288</f>
        <v>0</v>
      </c>
      <c r="N288" s="95">
        <f>'2018 ERU'!$AE$32</f>
        <v>0</v>
      </c>
      <c r="O288" s="95" t="s">
        <v>190</v>
      </c>
      <c r="P288" s="94">
        <f>Account_CP2!$CG$33-Account_CP2!$BZ$33</f>
        <v>0</v>
      </c>
      <c r="Q288" s="94" t="s">
        <v>190</v>
      </c>
      <c r="R288" s="116" t="s">
        <v>190</v>
      </c>
      <c r="S288" s="94">
        <f t="shared" si="227"/>
        <v>4906968</v>
      </c>
      <c r="T288" s="94">
        <f t="shared" si="227"/>
        <v>2470805</v>
      </c>
      <c r="U288" s="99">
        <f t="shared" ref="U288:U293" si="229">S288-T288</f>
        <v>2436163</v>
      </c>
      <c r="V288" s="95">
        <f t="shared" ref="V288:V293" si="230">F288+N288</f>
        <v>0</v>
      </c>
      <c r="W288" s="95" t="s">
        <v>190</v>
      </c>
      <c r="X288" s="94">
        <f t="shared" ref="X288:X293" si="231">H288+P288</f>
        <v>804165</v>
      </c>
      <c r="Y288" s="94" t="s">
        <v>190</v>
      </c>
      <c r="Z288" s="116" t="s">
        <v>190</v>
      </c>
      <c r="AA288"/>
      <c r="AB288"/>
      <c r="AC288"/>
      <c r="AD288"/>
      <c r="AE288"/>
      <c r="AF288"/>
    </row>
    <row r="289" spans="1:32" ht="14.45" customHeight="1" x14ac:dyDescent="0.15">
      <c r="A289" s="244"/>
      <c r="B289" s="108">
        <v>2017</v>
      </c>
      <c r="C289" s="94">
        <f>'2017 CER'!$AE$3</f>
        <v>6492374</v>
      </c>
      <c r="D289" s="94">
        <f>'2017 CER'!$B$32</f>
        <v>1422165</v>
      </c>
      <c r="E289" s="99">
        <f t="shared" si="228"/>
        <v>5070209</v>
      </c>
      <c r="F289" s="95">
        <f>'2017 CER'!$AE$32</f>
        <v>0</v>
      </c>
      <c r="G289" s="95" t="s">
        <v>190</v>
      </c>
      <c r="H289" s="94">
        <f>Account_CP2!$AJ$33-Account_CP2!$AC$33</f>
        <v>1180192</v>
      </c>
      <c r="I289" s="94" t="s">
        <v>190</v>
      </c>
      <c r="J289" s="116" t="s">
        <v>190</v>
      </c>
      <c r="K289" s="99">
        <f>'2017 ERU'!$AE$3</f>
        <v>0</v>
      </c>
      <c r="L289" s="99">
        <f>'2017 ERU'!$B$32</f>
        <v>0</v>
      </c>
      <c r="M289" s="99">
        <f t="shared" si="168"/>
        <v>0</v>
      </c>
      <c r="N289" s="95">
        <f>'2017 ERU'!$AE$32</f>
        <v>0</v>
      </c>
      <c r="O289" s="95" t="s">
        <v>190</v>
      </c>
      <c r="P289" s="94">
        <f>Account_CP2!$BZ$33-Account_CP2!$BS$33</f>
        <v>0</v>
      </c>
      <c r="Q289" s="94" t="s">
        <v>190</v>
      </c>
      <c r="R289" s="116" t="s">
        <v>190</v>
      </c>
      <c r="S289" s="94">
        <f t="shared" ref="S289:T293" si="232">C289+K289</f>
        <v>6492374</v>
      </c>
      <c r="T289" s="94">
        <f t="shared" si="232"/>
        <v>1422165</v>
      </c>
      <c r="U289" s="99">
        <f t="shared" si="229"/>
        <v>5070209</v>
      </c>
      <c r="V289" s="95">
        <f t="shared" si="230"/>
        <v>0</v>
      </c>
      <c r="W289" s="95" t="s">
        <v>190</v>
      </c>
      <c r="X289" s="94">
        <f t="shared" si="231"/>
        <v>1180192</v>
      </c>
      <c r="Y289" s="94" t="s">
        <v>190</v>
      </c>
      <c r="Z289" s="116" t="s">
        <v>190</v>
      </c>
      <c r="AA289"/>
      <c r="AB289"/>
      <c r="AC289"/>
      <c r="AD289"/>
      <c r="AE289"/>
      <c r="AF289"/>
    </row>
    <row r="290" spans="1:32" ht="14.45" customHeight="1" x14ac:dyDescent="0.15">
      <c r="A290" s="244"/>
      <c r="B290" s="109">
        <v>2016</v>
      </c>
      <c r="C290" s="94">
        <f>'2016 CER'!AE3</f>
        <v>7239334</v>
      </c>
      <c r="D290" s="94">
        <f>'2016 CER'!B32</f>
        <v>386989</v>
      </c>
      <c r="E290" s="99">
        <f t="shared" si="228"/>
        <v>6852345</v>
      </c>
      <c r="F290" s="95">
        <f>'2016 CER'!AE32</f>
        <v>0</v>
      </c>
      <c r="G290" s="95" t="s">
        <v>190</v>
      </c>
      <c r="H290" s="94">
        <f>Account_CP2!$AC$33-Account_CP2!$V$33</f>
        <v>259439</v>
      </c>
      <c r="I290" s="94" t="s">
        <v>190</v>
      </c>
      <c r="J290" s="116" t="s">
        <v>190</v>
      </c>
      <c r="K290" s="99">
        <f>'2016 ERU'!AE3</f>
        <v>0</v>
      </c>
      <c r="L290" s="99">
        <f>'2016 ERU'!B32</f>
        <v>0</v>
      </c>
      <c r="M290" s="99">
        <f t="shared" si="168"/>
        <v>0</v>
      </c>
      <c r="N290" s="95">
        <f>'2016 ERU'!AE32</f>
        <v>0</v>
      </c>
      <c r="O290" s="95" t="s">
        <v>190</v>
      </c>
      <c r="P290" s="94">
        <f>Account_CP2!$BS$33</f>
        <v>0</v>
      </c>
      <c r="Q290" s="94" t="s">
        <v>190</v>
      </c>
      <c r="R290" s="116" t="s">
        <v>190</v>
      </c>
      <c r="S290" s="94">
        <f t="shared" si="232"/>
        <v>7239334</v>
      </c>
      <c r="T290" s="94">
        <f t="shared" si="232"/>
        <v>386989</v>
      </c>
      <c r="U290" s="99">
        <f t="shared" si="229"/>
        <v>6852345</v>
      </c>
      <c r="V290" s="95">
        <f t="shared" si="230"/>
        <v>0</v>
      </c>
      <c r="W290" s="95" t="s">
        <v>190</v>
      </c>
      <c r="X290" s="94">
        <f t="shared" si="231"/>
        <v>259439</v>
      </c>
      <c r="Y290" s="94" t="s">
        <v>190</v>
      </c>
      <c r="Z290" s="116" t="s">
        <v>190</v>
      </c>
      <c r="AA290"/>
      <c r="AB290"/>
      <c r="AC290"/>
      <c r="AD290"/>
      <c r="AE290"/>
      <c r="AF290"/>
    </row>
    <row r="291" spans="1:32" ht="14.45" customHeight="1" x14ac:dyDescent="0.15">
      <c r="A291" s="244"/>
      <c r="B291" s="109">
        <v>2015</v>
      </c>
      <c r="C291" s="99">
        <f>'2015 CER'!AE3</f>
        <v>3605224</v>
      </c>
      <c r="D291" s="99">
        <f>'2015 CER'!B32</f>
        <v>2117875</v>
      </c>
      <c r="E291" s="99">
        <f t="shared" si="228"/>
        <v>1487349</v>
      </c>
      <c r="F291" s="95">
        <f>'2015 CER'!AE32</f>
        <v>0</v>
      </c>
      <c r="G291" s="100" t="s">
        <v>190</v>
      </c>
      <c r="H291" s="94">
        <f>Account_CP2!$V$33-Account_CP2!$O$33</f>
        <v>45253</v>
      </c>
      <c r="I291" s="99" t="s">
        <v>190</v>
      </c>
      <c r="J291" s="115" t="s">
        <v>190</v>
      </c>
      <c r="K291" s="99">
        <v>0</v>
      </c>
      <c r="L291" s="99">
        <v>0</v>
      </c>
      <c r="M291" s="99">
        <f t="shared" si="168"/>
        <v>0</v>
      </c>
      <c r="N291" s="95">
        <v>0</v>
      </c>
      <c r="O291" s="100" t="s">
        <v>190</v>
      </c>
      <c r="P291" s="99">
        <v>0</v>
      </c>
      <c r="Q291" s="99" t="s">
        <v>190</v>
      </c>
      <c r="R291" s="115" t="s">
        <v>190</v>
      </c>
      <c r="S291" s="99">
        <f t="shared" si="232"/>
        <v>3605224</v>
      </c>
      <c r="T291" s="99">
        <f t="shared" si="232"/>
        <v>2117875</v>
      </c>
      <c r="U291" s="99">
        <f t="shared" si="229"/>
        <v>1487349</v>
      </c>
      <c r="V291" s="95">
        <f t="shared" si="230"/>
        <v>0</v>
      </c>
      <c r="W291" s="100" t="s">
        <v>190</v>
      </c>
      <c r="X291" s="94">
        <f t="shared" si="231"/>
        <v>45253</v>
      </c>
      <c r="Y291" s="99" t="s">
        <v>190</v>
      </c>
      <c r="Z291" s="115" t="s">
        <v>190</v>
      </c>
      <c r="AA291"/>
      <c r="AB291"/>
      <c r="AC291"/>
      <c r="AD291"/>
      <c r="AE291"/>
      <c r="AF291"/>
    </row>
    <row r="292" spans="1:32" ht="14.45" customHeight="1" x14ac:dyDescent="0.15">
      <c r="A292" s="244"/>
      <c r="B292" s="109">
        <v>2014</v>
      </c>
      <c r="C292" s="99">
        <f>'2014 CER'!AE3</f>
        <v>130870</v>
      </c>
      <c r="D292" s="99">
        <f>'2014 CER'!B32</f>
        <v>130870</v>
      </c>
      <c r="E292" s="99">
        <f t="shared" si="228"/>
        <v>0</v>
      </c>
      <c r="F292" s="95">
        <f>'2014 CER'!AE32</f>
        <v>0</v>
      </c>
      <c r="G292" s="100" t="s">
        <v>190</v>
      </c>
      <c r="H292" s="94">
        <f>Account_CP2!$O$33-Account_CP2!$H$33</f>
        <v>0</v>
      </c>
      <c r="I292" s="99" t="s">
        <v>190</v>
      </c>
      <c r="J292" s="115" t="s">
        <v>190</v>
      </c>
      <c r="K292" s="99">
        <v>0</v>
      </c>
      <c r="L292" s="99">
        <v>0</v>
      </c>
      <c r="M292" s="99">
        <f t="shared" si="168"/>
        <v>0</v>
      </c>
      <c r="N292" s="95">
        <v>0</v>
      </c>
      <c r="O292" s="100" t="s">
        <v>190</v>
      </c>
      <c r="P292" s="99">
        <v>0</v>
      </c>
      <c r="Q292" s="99" t="s">
        <v>190</v>
      </c>
      <c r="R292" s="115" t="s">
        <v>190</v>
      </c>
      <c r="S292" s="99">
        <f t="shared" si="232"/>
        <v>130870</v>
      </c>
      <c r="T292" s="99">
        <f t="shared" si="232"/>
        <v>130870</v>
      </c>
      <c r="U292" s="99">
        <f t="shared" si="229"/>
        <v>0</v>
      </c>
      <c r="V292" s="95">
        <f t="shared" si="230"/>
        <v>0</v>
      </c>
      <c r="W292" s="100" t="s">
        <v>190</v>
      </c>
      <c r="X292" s="94">
        <f t="shared" si="231"/>
        <v>0</v>
      </c>
      <c r="Y292" s="99" t="s">
        <v>190</v>
      </c>
      <c r="Z292" s="115" t="s">
        <v>190</v>
      </c>
      <c r="AA292"/>
      <c r="AB292"/>
      <c r="AC292"/>
      <c r="AD292"/>
      <c r="AE292"/>
      <c r="AF292"/>
    </row>
    <row r="293" spans="1:32" ht="14.45" customHeight="1" x14ac:dyDescent="0.15">
      <c r="A293" s="244"/>
      <c r="B293" s="109">
        <v>2013</v>
      </c>
      <c r="C293" s="99">
        <f>'2013 CER'!AE3</f>
        <v>0</v>
      </c>
      <c r="D293" s="99">
        <f>'2013 CER'!B32</f>
        <v>0</v>
      </c>
      <c r="E293" s="99">
        <f t="shared" si="228"/>
        <v>0</v>
      </c>
      <c r="F293" s="95">
        <f>'2013 CER'!AE32</f>
        <v>0</v>
      </c>
      <c r="G293" s="100" t="s">
        <v>190</v>
      </c>
      <c r="H293" s="94">
        <f>Account_CP2!$H$33</f>
        <v>0</v>
      </c>
      <c r="I293" s="99" t="s">
        <v>190</v>
      </c>
      <c r="J293" s="115" t="s">
        <v>190</v>
      </c>
      <c r="K293" s="99">
        <v>0</v>
      </c>
      <c r="L293" s="99">
        <v>0</v>
      </c>
      <c r="M293" s="99">
        <f t="shared" si="168"/>
        <v>0</v>
      </c>
      <c r="N293" s="95">
        <v>0</v>
      </c>
      <c r="O293" s="100" t="s">
        <v>190</v>
      </c>
      <c r="P293" s="99">
        <v>0</v>
      </c>
      <c r="Q293" s="99" t="s">
        <v>190</v>
      </c>
      <c r="R293" s="115" t="s">
        <v>190</v>
      </c>
      <c r="S293" s="99">
        <f t="shared" si="232"/>
        <v>0</v>
      </c>
      <c r="T293" s="99">
        <f t="shared" si="232"/>
        <v>0</v>
      </c>
      <c r="U293" s="99">
        <f t="shared" si="229"/>
        <v>0</v>
      </c>
      <c r="V293" s="95">
        <f t="shared" si="230"/>
        <v>0</v>
      </c>
      <c r="W293" s="100" t="s">
        <v>190</v>
      </c>
      <c r="X293" s="94">
        <f t="shared" si="231"/>
        <v>0</v>
      </c>
      <c r="Y293" s="99" t="s">
        <v>190</v>
      </c>
      <c r="Z293" s="115" t="s">
        <v>190</v>
      </c>
      <c r="AA293"/>
      <c r="AB293"/>
      <c r="AC293"/>
      <c r="AD293"/>
      <c r="AE293"/>
      <c r="AF293"/>
    </row>
    <row r="294" spans="1:32" ht="14.45" customHeight="1" x14ac:dyDescent="0.15">
      <c r="A294" s="245"/>
      <c r="B294" s="110" t="s">
        <v>164</v>
      </c>
      <c r="C294" s="92">
        <f>SUM(C285:C293)</f>
        <v>77586437</v>
      </c>
      <c r="D294" s="92">
        <f>SUM(D285:D293)</f>
        <v>30313451</v>
      </c>
      <c r="E294" s="92">
        <f>SUM(E285:E293)</f>
        <v>47272986</v>
      </c>
      <c r="F294" s="91">
        <f>SUM(F285:F293)</f>
        <v>0</v>
      </c>
      <c r="G294" s="91" t="s">
        <v>190</v>
      </c>
      <c r="H294" s="92">
        <f>SUM(H285:H293)</f>
        <v>24191188</v>
      </c>
      <c r="I294" s="92" t="s">
        <v>190</v>
      </c>
      <c r="J294" s="117" t="s">
        <v>190</v>
      </c>
      <c r="K294" s="92">
        <f>SUM(K285:K293)</f>
        <v>9388078</v>
      </c>
      <c r="L294" s="92">
        <f>SUM(L285:L293)</f>
        <v>9388078</v>
      </c>
      <c r="M294" s="92">
        <f t="shared" si="168"/>
        <v>0</v>
      </c>
      <c r="N294" s="91">
        <f>SUM(N285:N293)</f>
        <v>0</v>
      </c>
      <c r="O294" s="91" t="s">
        <v>190</v>
      </c>
      <c r="P294" s="92">
        <f>SUM(P285:P293)</f>
        <v>0</v>
      </c>
      <c r="Q294" s="92" t="s">
        <v>190</v>
      </c>
      <c r="R294" s="117" t="s">
        <v>190</v>
      </c>
      <c r="S294" s="92">
        <f>SUM(S285:S293)</f>
        <v>86974515</v>
      </c>
      <c r="T294" s="92">
        <f>SUM(T285:T293)</f>
        <v>39701529</v>
      </c>
      <c r="U294" s="92">
        <f>SUM(U285:U293)</f>
        <v>47272986</v>
      </c>
      <c r="V294" s="91">
        <f>SUM(V285:V293)</f>
        <v>0</v>
      </c>
      <c r="W294" s="91" t="s">
        <v>190</v>
      </c>
      <c r="X294" s="92">
        <f>SUM(X285:X293)</f>
        <v>24191188</v>
      </c>
      <c r="Y294" s="92" t="s">
        <v>190</v>
      </c>
      <c r="Z294" s="117" t="s">
        <v>190</v>
      </c>
      <c r="AA294"/>
      <c r="AB294"/>
      <c r="AC294"/>
      <c r="AD294"/>
      <c r="AE294"/>
      <c r="AF294"/>
    </row>
    <row r="295" spans="1:32" ht="14.45" customHeight="1" x14ac:dyDescent="0.15">
      <c r="A295" s="243" t="s">
        <v>25</v>
      </c>
      <c r="B295" s="108">
        <v>2021</v>
      </c>
      <c r="C295" s="94">
        <f>'2021 CER'!$AF$3</f>
        <v>0</v>
      </c>
      <c r="D295" s="94">
        <f>'2021 CER'!$B$33</f>
        <v>0</v>
      </c>
      <c r="E295" s="99">
        <f>C295-D295</f>
        <v>0</v>
      </c>
      <c r="F295" s="95">
        <f>'2021 CER'!$AF$33</f>
        <v>0</v>
      </c>
      <c r="G295" s="95" t="s">
        <v>190</v>
      </c>
      <c r="H295" s="94">
        <f>Account_CP2!$BL$34-Account_CP2!$BE$34</f>
        <v>0</v>
      </c>
      <c r="I295" s="94" t="s">
        <v>190</v>
      </c>
      <c r="J295" s="116" t="s">
        <v>190</v>
      </c>
      <c r="K295" s="99">
        <f>'2021 ERU'!$AF$3</f>
        <v>0</v>
      </c>
      <c r="L295" s="99">
        <f>'2021 ERU'!$B$33</f>
        <v>0</v>
      </c>
      <c r="M295" s="99">
        <f>K295-L295</f>
        <v>0</v>
      </c>
      <c r="N295" s="95">
        <f>'2021 ERU'!$AF$33</f>
        <v>0</v>
      </c>
      <c r="O295" s="95" t="s">
        <v>190</v>
      </c>
      <c r="P295" s="94">
        <f>Account_CP2!$DB$34-Account_CP2!$CU$34</f>
        <v>0</v>
      </c>
      <c r="Q295" s="94" t="s">
        <v>190</v>
      </c>
      <c r="R295" s="116" t="s">
        <v>190</v>
      </c>
      <c r="S295" s="94">
        <f t="shared" ref="S295" si="233">C295+K295</f>
        <v>0</v>
      </c>
      <c r="T295" s="94">
        <f t="shared" ref="T295" si="234">D295+L295</f>
        <v>0</v>
      </c>
      <c r="U295" s="99">
        <f>S295-T295</f>
        <v>0</v>
      </c>
      <c r="V295" s="95">
        <f>F295+N295</f>
        <v>0</v>
      </c>
      <c r="W295" s="95" t="s">
        <v>190</v>
      </c>
      <c r="X295" s="94">
        <f>H295+P295</f>
        <v>0</v>
      </c>
      <c r="Y295" s="94" t="s">
        <v>190</v>
      </c>
      <c r="Z295" s="116" t="s">
        <v>190</v>
      </c>
      <c r="AA295"/>
      <c r="AB295"/>
      <c r="AC295"/>
      <c r="AD295"/>
      <c r="AE295"/>
      <c r="AF295"/>
    </row>
    <row r="296" spans="1:32" ht="14.45" customHeight="1" x14ac:dyDescent="0.15">
      <c r="A296" s="244"/>
      <c r="B296" s="108">
        <v>2020</v>
      </c>
      <c r="C296" s="94">
        <f>'2020 CER'!$AF$3</f>
        <v>0</v>
      </c>
      <c r="D296" s="94">
        <f>'2020 CER'!$B$33</f>
        <v>0</v>
      </c>
      <c r="E296" s="99">
        <f>C296-D296</f>
        <v>0</v>
      </c>
      <c r="F296" s="95">
        <f>'2020 CER'!$AF$33</f>
        <v>0</v>
      </c>
      <c r="G296" s="95" t="s">
        <v>190</v>
      </c>
      <c r="H296" s="94">
        <f>Account_CP2!$BE$34-Account_CP2!$AX$34</f>
        <v>0</v>
      </c>
      <c r="I296" s="94" t="s">
        <v>190</v>
      </c>
      <c r="J296" s="116" t="s">
        <v>190</v>
      </c>
      <c r="K296" s="99">
        <f>'2020 ERU'!$AF$3</f>
        <v>0</v>
      </c>
      <c r="L296" s="99">
        <f>'2020 ERU'!$B$33</f>
        <v>0</v>
      </c>
      <c r="M296" s="99">
        <f>K296-L296</f>
        <v>0</v>
      </c>
      <c r="N296" s="95">
        <f>'2020 ERU'!$AF$33</f>
        <v>0</v>
      </c>
      <c r="O296" s="95" t="s">
        <v>190</v>
      </c>
      <c r="P296" s="94">
        <f>Account_CP2!$CU$34-Account_CP2!$CN$34</f>
        <v>0</v>
      </c>
      <c r="Q296" s="94" t="s">
        <v>190</v>
      </c>
      <c r="R296" s="116" t="s">
        <v>190</v>
      </c>
      <c r="S296" s="94">
        <f t="shared" ref="S296:T298" si="235">C296+K296</f>
        <v>0</v>
      </c>
      <c r="T296" s="94">
        <f t="shared" si="235"/>
        <v>0</v>
      </c>
      <c r="U296" s="99">
        <f>S296-T296</f>
        <v>0</v>
      </c>
      <c r="V296" s="95">
        <f>F296+N296</f>
        <v>0</v>
      </c>
      <c r="W296" s="95" t="s">
        <v>190</v>
      </c>
      <c r="X296" s="94">
        <f>H296+P296</f>
        <v>0</v>
      </c>
      <c r="Y296" s="94" t="s">
        <v>190</v>
      </c>
      <c r="Z296" s="116" t="s">
        <v>190</v>
      </c>
      <c r="AA296"/>
      <c r="AB296"/>
      <c r="AC296"/>
      <c r="AD296"/>
      <c r="AE296"/>
      <c r="AF296"/>
    </row>
    <row r="297" spans="1:32" ht="14.45" customHeight="1" x14ac:dyDescent="0.15">
      <c r="A297" s="244"/>
      <c r="B297" s="108">
        <v>2019</v>
      </c>
      <c r="C297" s="94">
        <f>'2019 CER'!$AF$3</f>
        <v>0</v>
      </c>
      <c r="D297" s="94">
        <f>'2019 CER'!$B$33</f>
        <v>0</v>
      </c>
      <c r="E297" s="99">
        <f>C297-D297</f>
        <v>0</v>
      </c>
      <c r="F297" s="95">
        <f>'2019 CER'!$AF$33</f>
        <v>0</v>
      </c>
      <c r="G297" s="95" t="s">
        <v>190</v>
      </c>
      <c r="H297" s="94">
        <f>Account_CP2!$AX$34-Account_CP2!$AQ$34</f>
        <v>0</v>
      </c>
      <c r="I297" s="94" t="s">
        <v>190</v>
      </c>
      <c r="J297" s="116" t="s">
        <v>190</v>
      </c>
      <c r="K297" s="99">
        <f>'2019 ERU'!$AF$3</f>
        <v>0</v>
      </c>
      <c r="L297" s="99">
        <f>'2019 ERU'!$B$33</f>
        <v>0</v>
      </c>
      <c r="M297" s="99">
        <f t="shared" si="168"/>
        <v>0</v>
      </c>
      <c r="N297" s="95">
        <f>'2019 ERU'!$AF$33</f>
        <v>0</v>
      </c>
      <c r="O297" s="95" t="s">
        <v>190</v>
      </c>
      <c r="P297" s="94">
        <f>Account_CP2!$CN$34-Account_CP2!$CG$34</f>
        <v>0</v>
      </c>
      <c r="Q297" s="94" t="s">
        <v>190</v>
      </c>
      <c r="R297" s="116" t="s">
        <v>190</v>
      </c>
      <c r="S297" s="94">
        <f t="shared" si="235"/>
        <v>0</v>
      </c>
      <c r="T297" s="94">
        <f t="shared" si="235"/>
        <v>0</v>
      </c>
      <c r="U297" s="99">
        <f>S297-T297</f>
        <v>0</v>
      </c>
      <c r="V297" s="95">
        <f>F297+N297</f>
        <v>0</v>
      </c>
      <c r="W297" s="95" t="s">
        <v>190</v>
      </c>
      <c r="X297" s="94">
        <f>H297+P297</f>
        <v>0</v>
      </c>
      <c r="Y297" s="94" t="s">
        <v>190</v>
      </c>
      <c r="Z297" s="116" t="s">
        <v>190</v>
      </c>
      <c r="AA297"/>
      <c r="AB297"/>
      <c r="AC297"/>
      <c r="AD297"/>
      <c r="AE297"/>
      <c r="AF297"/>
    </row>
    <row r="298" spans="1:32" ht="14.45" customHeight="1" x14ac:dyDescent="0.15">
      <c r="A298" s="244"/>
      <c r="B298" s="108">
        <v>2018</v>
      </c>
      <c r="C298" s="94">
        <f>'2018 CER'!$AF$3</f>
        <v>0</v>
      </c>
      <c r="D298" s="94">
        <f>'2018 CER'!$B$33</f>
        <v>0</v>
      </c>
      <c r="E298" s="99">
        <f t="shared" ref="E298:E303" si="236">C298-D298</f>
        <v>0</v>
      </c>
      <c r="F298" s="95">
        <f>'2018 CER'!$AF$33</f>
        <v>0</v>
      </c>
      <c r="G298" s="95" t="s">
        <v>190</v>
      </c>
      <c r="H298" s="94">
        <f>Account_CP2!$AQ$34-Account_CP2!$AJ$34</f>
        <v>0</v>
      </c>
      <c r="I298" s="94" t="s">
        <v>190</v>
      </c>
      <c r="J298" s="116" t="s">
        <v>190</v>
      </c>
      <c r="K298" s="99">
        <f>'2018 ERU'!$AF$3</f>
        <v>0</v>
      </c>
      <c r="L298" s="99">
        <f>'2018 ERU'!$B$33</f>
        <v>0</v>
      </c>
      <c r="M298" s="99">
        <f>K298-L298</f>
        <v>0</v>
      </c>
      <c r="N298" s="95">
        <f>'2018 ERU'!$AF$33</f>
        <v>0</v>
      </c>
      <c r="O298" s="95" t="s">
        <v>190</v>
      </c>
      <c r="P298" s="94">
        <f>Account_CP2!$CG$34-Account_CP2!$BZ$34</f>
        <v>0</v>
      </c>
      <c r="Q298" s="94" t="s">
        <v>190</v>
      </c>
      <c r="R298" s="116" t="s">
        <v>190</v>
      </c>
      <c r="S298" s="94">
        <f t="shared" si="235"/>
        <v>0</v>
      </c>
      <c r="T298" s="94">
        <f t="shared" si="235"/>
        <v>0</v>
      </c>
      <c r="U298" s="99">
        <f t="shared" ref="U298:U303" si="237">S298-T298</f>
        <v>0</v>
      </c>
      <c r="V298" s="95">
        <f t="shared" ref="V298:V303" si="238">F298+N298</f>
        <v>0</v>
      </c>
      <c r="W298" s="95" t="s">
        <v>190</v>
      </c>
      <c r="X298" s="94">
        <f t="shared" ref="X298:X303" si="239">H298+P298</f>
        <v>0</v>
      </c>
      <c r="Y298" s="94" t="s">
        <v>190</v>
      </c>
      <c r="Z298" s="116" t="s">
        <v>190</v>
      </c>
      <c r="AA298"/>
      <c r="AB298"/>
      <c r="AC298"/>
      <c r="AD298"/>
      <c r="AE298"/>
      <c r="AF298"/>
    </row>
    <row r="299" spans="1:32" ht="14.45" customHeight="1" x14ac:dyDescent="0.15">
      <c r="A299" s="244"/>
      <c r="B299" s="108">
        <v>2017</v>
      </c>
      <c r="C299" s="94">
        <f>'2017 CER'!$AF$3</f>
        <v>0</v>
      </c>
      <c r="D299" s="94">
        <f>'2017 CER'!$B$33</f>
        <v>0</v>
      </c>
      <c r="E299" s="99">
        <f t="shared" si="236"/>
        <v>0</v>
      </c>
      <c r="F299" s="95">
        <f>'2017 CER'!$AF$33</f>
        <v>0</v>
      </c>
      <c r="G299" s="95" t="s">
        <v>190</v>
      </c>
      <c r="H299" s="94">
        <f>Account_CP2!$AJ$34-Account_CP2!$AC$34</f>
        <v>0</v>
      </c>
      <c r="I299" s="94" t="s">
        <v>190</v>
      </c>
      <c r="J299" s="116" t="s">
        <v>190</v>
      </c>
      <c r="K299" s="99">
        <f>'2017 ERU'!$AF$3</f>
        <v>0</v>
      </c>
      <c r="L299" s="99">
        <f>'2017 ERU'!$B$33</f>
        <v>0</v>
      </c>
      <c r="M299" s="99">
        <f t="shared" si="168"/>
        <v>0</v>
      </c>
      <c r="N299" s="95">
        <f>'2017 ERU'!$AF$33</f>
        <v>0</v>
      </c>
      <c r="O299" s="95" t="s">
        <v>190</v>
      </c>
      <c r="P299" s="94">
        <f>Account_CP2!$BZ$34-Account_CP2!$BS$34</f>
        <v>0</v>
      </c>
      <c r="Q299" s="94" t="s">
        <v>190</v>
      </c>
      <c r="R299" s="116" t="s">
        <v>190</v>
      </c>
      <c r="S299" s="94">
        <f t="shared" ref="S299:T303" si="240">C299+K299</f>
        <v>0</v>
      </c>
      <c r="T299" s="94">
        <f t="shared" si="240"/>
        <v>0</v>
      </c>
      <c r="U299" s="99">
        <f t="shared" si="237"/>
        <v>0</v>
      </c>
      <c r="V299" s="95">
        <f t="shared" si="238"/>
        <v>0</v>
      </c>
      <c r="W299" s="95" t="s">
        <v>190</v>
      </c>
      <c r="X299" s="94">
        <f t="shared" si="239"/>
        <v>0</v>
      </c>
      <c r="Y299" s="94" t="s">
        <v>190</v>
      </c>
      <c r="Z299" s="116" t="s">
        <v>190</v>
      </c>
      <c r="AA299"/>
      <c r="AB299"/>
      <c r="AC299"/>
      <c r="AD299"/>
      <c r="AE299"/>
      <c r="AF299"/>
    </row>
    <row r="300" spans="1:32" ht="14.45" customHeight="1" x14ac:dyDescent="0.15">
      <c r="A300" s="244"/>
      <c r="B300" s="109">
        <v>2016</v>
      </c>
      <c r="C300" s="94">
        <f>'2016 CER'!AF3</f>
        <v>0</v>
      </c>
      <c r="D300" s="94">
        <f>'2016 CER'!B33</f>
        <v>0</v>
      </c>
      <c r="E300" s="99">
        <f t="shared" si="236"/>
        <v>0</v>
      </c>
      <c r="F300" s="95">
        <f>'2016 CER'!AF33</f>
        <v>0</v>
      </c>
      <c r="G300" s="95" t="s">
        <v>190</v>
      </c>
      <c r="H300" s="94">
        <f>Account_CP2!$AC$34-Account_CP2!$V$34</f>
        <v>0</v>
      </c>
      <c r="I300" s="94" t="s">
        <v>190</v>
      </c>
      <c r="J300" s="116" t="s">
        <v>190</v>
      </c>
      <c r="K300" s="99">
        <f>'2016 ERU'!AF3</f>
        <v>0</v>
      </c>
      <c r="L300" s="99">
        <f>'2016 ERU'!B33</f>
        <v>0</v>
      </c>
      <c r="M300" s="99">
        <f t="shared" si="168"/>
        <v>0</v>
      </c>
      <c r="N300" s="95">
        <f>'2016 ERU'!AF33</f>
        <v>0</v>
      </c>
      <c r="O300" s="95" t="s">
        <v>190</v>
      </c>
      <c r="P300" s="94">
        <f>Account_CP2!$BS$34</f>
        <v>0</v>
      </c>
      <c r="Q300" s="94" t="s">
        <v>190</v>
      </c>
      <c r="R300" s="116" t="s">
        <v>190</v>
      </c>
      <c r="S300" s="94">
        <f t="shared" si="240"/>
        <v>0</v>
      </c>
      <c r="T300" s="94">
        <f t="shared" si="240"/>
        <v>0</v>
      </c>
      <c r="U300" s="99">
        <f t="shared" si="237"/>
        <v>0</v>
      </c>
      <c r="V300" s="95">
        <f t="shared" si="238"/>
        <v>0</v>
      </c>
      <c r="W300" s="95" t="s">
        <v>190</v>
      </c>
      <c r="X300" s="94">
        <f t="shared" si="239"/>
        <v>0</v>
      </c>
      <c r="Y300" s="94" t="s">
        <v>190</v>
      </c>
      <c r="Z300" s="116" t="s">
        <v>190</v>
      </c>
      <c r="AA300"/>
      <c r="AB300"/>
      <c r="AC300"/>
      <c r="AD300"/>
      <c r="AE300"/>
      <c r="AF300"/>
    </row>
    <row r="301" spans="1:32" ht="14.45" customHeight="1" x14ac:dyDescent="0.15">
      <c r="A301" s="244"/>
      <c r="B301" s="109">
        <v>2015</v>
      </c>
      <c r="C301" s="99">
        <f>'2015 CER'!AF3</f>
        <v>0</v>
      </c>
      <c r="D301" s="99">
        <f>'2015 CER'!B33</f>
        <v>0</v>
      </c>
      <c r="E301" s="99">
        <f t="shared" si="236"/>
        <v>0</v>
      </c>
      <c r="F301" s="95">
        <f>'2015 CER'!AF33</f>
        <v>0</v>
      </c>
      <c r="G301" s="100" t="s">
        <v>190</v>
      </c>
      <c r="H301" s="94">
        <f>Account_CP2!$V$34-Account_CP2!$O$34</f>
        <v>0</v>
      </c>
      <c r="I301" s="99" t="s">
        <v>190</v>
      </c>
      <c r="J301" s="115" t="s">
        <v>190</v>
      </c>
      <c r="K301" s="99">
        <v>0</v>
      </c>
      <c r="L301" s="99">
        <v>0</v>
      </c>
      <c r="M301" s="99">
        <f t="shared" si="168"/>
        <v>0</v>
      </c>
      <c r="N301" s="95">
        <v>0</v>
      </c>
      <c r="O301" s="100" t="s">
        <v>190</v>
      </c>
      <c r="P301" s="99">
        <v>0</v>
      </c>
      <c r="Q301" s="99" t="s">
        <v>190</v>
      </c>
      <c r="R301" s="115" t="s">
        <v>190</v>
      </c>
      <c r="S301" s="99">
        <f t="shared" si="240"/>
        <v>0</v>
      </c>
      <c r="T301" s="99">
        <f t="shared" si="240"/>
        <v>0</v>
      </c>
      <c r="U301" s="99">
        <f t="shared" si="237"/>
        <v>0</v>
      </c>
      <c r="V301" s="95">
        <f t="shared" si="238"/>
        <v>0</v>
      </c>
      <c r="W301" s="100" t="s">
        <v>190</v>
      </c>
      <c r="X301" s="94">
        <f t="shared" si="239"/>
        <v>0</v>
      </c>
      <c r="Y301" s="99" t="s">
        <v>190</v>
      </c>
      <c r="Z301" s="115" t="s">
        <v>190</v>
      </c>
      <c r="AA301"/>
      <c r="AB301"/>
      <c r="AC301"/>
      <c r="AD301"/>
      <c r="AE301"/>
      <c r="AF301"/>
    </row>
    <row r="302" spans="1:32" ht="14.45" customHeight="1" x14ac:dyDescent="0.15">
      <c r="A302" s="244"/>
      <c r="B302" s="109">
        <v>2014</v>
      </c>
      <c r="C302" s="99">
        <f>'2014 CER'!AF3</f>
        <v>0</v>
      </c>
      <c r="D302" s="99">
        <f>'2014 CER'!B33</f>
        <v>0</v>
      </c>
      <c r="E302" s="99">
        <f t="shared" si="236"/>
        <v>0</v>
      </c>
      <c r="F302" s="95">
        <f>'2014 CER'!AF33</f>
        <v>0</v>
      </c>
      <c r="G302" s="100" t="s">
        <v>190</v>
      </c>
      <c r="H302" s="94">
        <f>Account_CP2!$O$34-Account_CP2!$H$34</f>
        <v>0</v>
      </c>
      <c r="I302" s="99" t="s">
        <v>190</v>
      </c>
      <c r="J302" s="115" t="s">
        <v>190</v>
      </c>
      <c r="K302" s="99">
        <v>0</v>
      </c>
      <c r="L302" s="99">
        <v>0</v>
      </c>
      <c r="M302" s="99">
        <f t="shared" si="168"/>
        <v>0</v>
      </c>
      <c r="N302" s="95">
        <v>0</v>
      </c>
      <c r="O302" s="100" t="s">
        <v>190</v>
      </c>
      <c r="P302" s="99">
        <v>0</v>
      </c>
      <c r="Q302" s="99" t="s">
        <v>190</v>
      </c>
      <c r="R302" s="115" t="s">
        <v>190</v>
      </c>
      <c r="S302" s="99">
        <f t="shared" si="240"/>
        <v>0</v>
      </c>
      <c r="T302" s="99">
        <f t="shared" si="240"/>
        <v>0</v>
      </c>
      <c r="U302" s="99">
        <f t="shared" si="237"/>
        <v>0</v>
      </c>
      <c r="V302" s="95">
        <f t="shared" si="238"/>
        <v>0</v>
      </c>
      <c r="W302" s="100" t="s">
        <v>190</v>
      </c>
      <c r="X302" s="94">
        <f t="shared" si="239"/>
        <v>0</v>
      </c>
      <c r="Y302" s="99" t="s">
        <v>190</v>
      </c>
      <c r="Z302" s="115" t="s">
        <v>190</v>
      </c>
      <c r="AA302"/>
      <c r="AB302"/>
      <c r="AC302"/>
      <c r="AD302"/>
      <c r="AE302"/>
      <c r="AF302"/>
    </row>
    <row r="303" spans="1:32" ht="14.45" customHeight="1" x14ac:dyDescent="0.15">
      <c r="A303" s="244"/>
      <c r="B303" s="109">
        <v>2013</v>
      </c>
      <c r="C303" s="99">
        <f>'2013 CER'!AF3</f>
        <v>0</v>
      </c>
      <c r="D303" s="99">
        <f>'2013 CER'!B33</f>
        <v>0</v>
      </c>
      <c r="E303" s="99">
        <f t="shared" si="236"/>
        <v>0</v>
      </c>
      <c r="F303" s="95">
        <f>'2013 CER'!AF33</f>
        <v>0</v>
      </c>
      <c r="G303" s="100" t="s">
        <v>190</v>
      </c>
      <c r="H303" s="94">
        <f>Account_CP2!$H$34</f>
        <v>0</v>
      </c>
      <c r="I303" s="99" t="s">
        <v>190</v>
      </c>
      <c r="J303" s="115" t="s">
        <v>190</v>
      </c>
      <c r="K303" s="99">
        <v>0</v>
      </c>
      <c r="L303" s="99">
        <v>0</v>
      </c>
      <c r="M303" s="99">
        <f t="shared" si="168"/>
        <v>0</v>
      </c>
      <c r="N303" s="95">
        <v>0</v>
      </c>
      <c r="O303" s="100" t="s">
        <v>190</v>
      </c>
      <c r="P303" s="99">
        <v>0</v>
      </c>
      <c r="Q303" s="99" t="s">
        <v>190</v>
      </c>
      <c r="R303" s="115" t="s">
        <v>190</v>
      </c>
      <c r="S303" s="99">
        <f t="shared" si="240"/>
        <v>0</v>
      </c>
      <c r="T303" s="99">
        <f t="shared" si="240"/>
        <v>0</v>
      </c>
      <c r="U303" s="99">
        <f t="shared" si="237"/>
        <v>0</v>
      </c>
      <c r="V303" s="95">
        <f t="shared" si="238"/>
        <v>0</v>
      </c>
      <c r="W303" s="100" t="s">
        <v>190</v>
      </c>
      <c r="X303" s="94">
        <f t="shared" si="239"/>
        <v>0</v>
      </c>
      <c r="Y303" s="99" t="s">
        <v>190</v>
      </c>
      <c r="Z303" s="115" t="s">
        <v>190</v>
      </c>
      <c r="AA303"/>
      <c r="AB303"/>
      <c r="AC303"/>
      <c r="AD303"/>
      <c r="AE303"/>
      <c r="AF303"/>
    </row>
    <row r="304" spans="1:32" ht="14.45" customHeight="1" x14ac:dyDescent="0.15">
      <c r="A304" s="245"/>
      <c r="B304" s="110" t="s">
        <v>164</v>
      </c>
      <c r="C304" s="92">
        <f>SUM(C295:C303)</f>
        <v>0</v>
      </c>
      <c r="D304" s="92">
        <f>SUM(D295:D303)</f>
        <v>0</v>
      </c>
      <c r="E304" s="92">
        <f>SUM(E295:E303)</f>
        <v>0</v>
      </c>
      <c r="F304" s="91">
        <f>SUM(F295:F303)</f>
        <v>0</v>
      </c>
      <c r="G304" s="91" t="s">
        <v>190</v>
      </c>
      <c r="H304" s="92">
        <f>SUM(H295:H303)</f>
        <v>0</v>
      </c>
      <c r="I304" s="92" t="s">
        <v>190</v>
      </c>
      <c r="J304" s="117" t="s">
        <v>190</v>
      </c>
      <c r="K304" s="92">
        <f>SUM(K295:K303)</f>
        <v>0</v>
      </c>
      <c r="L304" s="92">
        <f>SUM(L295:L303)</f>
        <v>0</v>
      </c>
      <c r="M304" s="92">
        <f t="shared" si="168"/>
        <v>0</v>
      </c>
      <c r="N304" s="91">
        <f>SUM(N295:N303)</f>
        <v>0</v>
      </c>
      <c r="O304" s="91" t="s">
        <v>190</v>
      </c>
      <c r="P304" s="92">
        <f>SUM(P295:P303)</f>
        <v>0</v>
      </c>
      <c r="Q304" s="92" t="s">
        <v>190</v>
      </c>
      <c r="R304" s="117" t="s">
        <v>190</v>
      </c>
      <c r="S304" s="92">
        <f>SUM(S295:S303)</f>
        <v>0</v>
      </c>
      <c r="T304" s="92">
        <f>SUM(T295:T303)</f>
        <v>0</v>
      </c>
      <c r="U304" s="92">
        <f>SUM(U295:U303)</f>
        <v>0</v>
      </c>
      <c r="V304" s="91">
        <f>SUM(V295:V303)</f>
        <v>0</v>
      </c>
      <c r="W304" s="91" t="s">
        <v>190</v>
      </c>
      <c r="X304" s="92">
        <f>SUM(X295:X303)</f>
        <v>0</v>
      </c>
      <c r="Y304" s="92" t="s">
        <v>190</v>
      </c>
      <c r="Z304" s="117" t="s">
        <v>190</v>
      </c>
      <c r="AA304"/>
      <c r="AB304"/>
      <c r="AC304"/>
      <c r="AD304"/>
      <c r="AE304"/>
      <c r="AF304"/>
    </row>
    <row r="305" spans="1:32" ht="14.45" customHeight="1" x14ac:dyDescent="0.15">
      <c r="A305" s="243" t="s">
        <v>30</v>
      </c>
      <c r="B305" s="108">
        <v>2021</v>
      </c>
      <c r="C305" s="94">
        <f>'2021 CER'!$AG$3</f>
        <v>0</v>
      </c>
      <c r="D305" s="94">
        <f>'2021 CER'!$B$34</f>
        <v>0</v>
      </c>
      <c r="E305" s="99">
        <f>C305-D305</f>
        <v>0</v>
      </c>
      <c r="F305" s="95">
        <f>'2021 CER'!$AG$34</f>
        <v>0</v>
      </c>
      <c r="G305" s="95" t="s">
        <v>190</v>
      </c>
      <c r="H305" s="94">
        <f>Account_CP2!$BL$35-Account_CP2!$BE$35</f>
        <v>0</v>
      </c>
      <c r="I305" s="94" t="s">
        <v>190</v>
      </c>
      <c r="J305" s="116" t="s">
        <v>190</v>
      </c>
      <c r="K305" s="99">
        <f>'2021 ERU'!$AG$3</f>
        <v>0</v>
      </c>
      <c r="L305" s="99">
        <f>'2021 ERU'!$B$34</f>
        <v>0</v>
      </c>
      <c r="M305" s="99">
        <f>K305-L305</f>
        <v>0</v>
      </c>
      <c r="N305" s="95">
        <f>'2021 ERU'!$AG$34</f>
        <v>0</v>
      </c>
      <c r="O305" s="95" t="s">
        <v>190</v>
      </c>
      <c r="P305" s="94">
        <f>Account_CP2!$DB$35-Account_CP2!$CU$35</f>
        <v>0</v>
      </c>
      <c r="Q305" s="94" t="s">
        <v>190</v>
      </c>
      <c r="R305" s="116" t="s">
        <v>190</v>
      </c>
      <c r="S305" s="94">
        <f t="shared" ref="S305" si="241">C305+K305</f>
        <v>0</v>
      </c>
      <c r="T305" s="94">
        <f t="shared" ref="T305" si="242">D305+L305</f>
        <v>0</v>
      </c>
      <c r="U305" s="99">
        <f>S305-T305</f>
        <v>0</v>
      </c>
      <c r="V305" s="95">
        <f>F305+N305</f>
        <v>0</v>
      </c>
      <c r="W305" s="95" t="s">
        <v>190</v>
      </c>
      <c r="X305" s="94">
        <f>H305+P305</f>
        <v>0</v>
      </c>
      <c r="Y305" s="94" t="s">
        <v>190</v>
      </c>
      <c r="Z305" s="116" t="s">
        <v>190</v>
      </c>
      <c r="AA305"/>
      <c r="AB305"/>
      <c r="AC305"/>
      <c r="AD305"/>
      <c r="AE305"/>
      <c r="AF305"/>
    </row>
    <row r="306" spans="1:32" ht="14.45" customHeight="1" x14ac:dyDescent="0.15">
      <c r="A306" s="244"/>
      <c r="B306" s="108">
        <v>2020</v>
      </c>
      <c r="C306" s="94">
        <f>'2020 CER'!$AG$3</f>
        <v>0</v>
      </c>
      <c r="D306" s="94">
        <f>'2020 CER'!$B$34</f>
        <v>0</v>
      </c>
      <c r="E306" s="99">
        <f>C306-D306</f>
        <v>0</v>
      </c>
      <c r="F306" s="95">
        <f>'2020 CER'!$AG$34</f>
        <v>0</v>
      </c>
      <c r="G306" s="95" t="s">
        <v>190</v>
      </c>
      <c r="H306" s="94">
        <f>Account_CP2!$BE$35-Account_CP2!$AX$35</f>
        <v>0</v>
      </c>
      <c r="I306" s="94" t="s">
        <v>190</v>
      </c>
      <c r="J306" s="116" t="s">
        <v>190</v>
      </c>
      <c r="K306" s="99">
        <f>'2020 ERU'!$AG$3</f>
        <v>0</v>
      </c>
      <c r="L306" s="99">
        <f>'2020 ERU'!$B$34</f>
        <v>0</v>
      </c>
      <c r="M306" s="99">
        <f>K306-L306</f>
        <v>0</v>
      </c>
      <c r="N306" s="95">
        <f>'2020 ERU'!$AG$34</f>
        <v>0</v>
      </c>
      <c r="O306" s="95" t="s">
        <v>190</v>
      </c>
      <c r="P306" s="94">
        <f>Account_CP2!$CU$35-Account_CP2!$CN$35</f>
        <v>0</v>
      </c>
      <c r="Q306" s="94" t="s">
        <v>190</v>
      </c>
      <c r="R306" s="116" t="s">
        <v>190</v>
      </c>
      <c r="S306" s="94">
        <f t="shared" ref="S306:T308" si="243">C306+K306</f>
        <v>0</v>
      </c>
      <c r="T306" s="94">
        <f t="shared" si="243"/>
        <v>0</v>
      </c>
      <c r="U306" s="99">
        <f>S306-T306</f>
        <v>0</v>
      </c>
      <c r="V306" s="95">
        <f>F306+N306</f>
        <v>0</v>
      </c>
      <c r="W306" s="95" t="s">
        <v>190</v>
      </c>
      <c r="X306" s="94">
        <f>H306+P306</f>
        <v>0</v>
      </c>
      <c r="Y306" s="94" t="s">
        <v>190</v>
      </c>
      <c r="Z306" s="116" t="s">
        <v>190</v>
      </c>
      <c r="AA306"/>
      <c r="AB306"/>
      <c r="AC306"/>
      <c r="AD306"/>
      <c r="AE306"/>
      <c r="AF306"/>
    </row>
    <row r="307" spans="1:32" ht="14.45" customHeight="1" x14ac:dyDescent="0.15">
      <c r="A307" s="244"/>
      <c r="B307" s="108">
        <v>2019</v>
      </c>
      <c r="C307" s="94">
        <f>'2019 CER'!$AG$3</f>
        <v>53463</v>
      </c>
      <c r="D307" s="94">
        <f>'2019 CER'!$B$34</f>
        <v>0</v>
      </c>
      <c r="E307" s="99">
        <f>C307-D307</f>
        <v>53463</v>
      </c>
      <c r="F307" s="95">
        <f>'2019 CER'!$AG$34</f>
        <v>0</v>
      </c>
      <c r="G307" s="95" t="s">
        <v>190</v>
      </c>
      <c r="H307" s="94">
        <f>Account_CP2!$AX$35-Account_CP2!$AQ$35</f>
        <v>0</v>
      </c>
      <c r="I307" s="94" t="s">
        <v>190</v>
      </c>
      <c r="J307" s="116" t="s">
        <v>190</v>
      </c>
      <c r="K307" s="99">
        <f>'2019 ERU'!$AG$3</f>
        <v>0</v>
      </c>
      <c r="L307" s="99">
        <f>'2019 ERU'!$B$34</f>
        <v>0</v>
      </c>
      <c r="M307" s="99">
        <f t="shared" si="168"/>
        <v>0</v>
      </c>
      <c r="N307" s="95">
        <f>'2019 ERU'!$AG$34</f>
        <v>0</v>
      </c>
      <c r="O307" s="95" t="s">
        <v>190</v>
      </c>
      <c r="P307" s="94">
        <f>Account_CP2!$CN$35-Account_CP2!$CG$35</f>
        <v>0</v>
      </c>
      <c r="Q307" s="94" t="s">
        <v>190</v>
      </c>
      <c r="R307" s="116" t="s">
        <v>190</v>
      </c>
      <c r="S307" s="94">
        <f t="shared" si="243"/>
        <v>53463</v>
      </c>
      <c r="T307" s="94">
        <f t="shared" si="243"/>
        <v>0</v>
      </c>
      <c r="U307" s="99">
        <f>S307-T307</f>
        <v>53463</v>
      </c>
      <c r="V307" s="95">
        <f>F307+N307</f>
        <v>0</v>
      </c>
      <c r="W307" s="95" t="s">
        <v>190</v>
      </c>
      <c r="X307" s="94">
        <f>H307+P307</f>
        <v>0</v>
      </c>
      <c r="Y307" s="94" t="s">
        <v>190</v>
      </c>
      <c r="Z307" s="116" t="s">
        <v>190</v>
      </c>
      <c r="AA307"/>
      <c r="AB307"/>
      <c r="AC307"/>
      <c r="AD307"/>
      <c r="AE307"/>
      <c r="AF307"/>
    </row>
    <row r="308" spans="1:32" ht="14.45" customHeight="1" x14ac:dyDescent="0.15">
      <c r="A308" s="244"/>
      <c r="B308" s="108">
        <v>2018</v>
      </c>
      <c r="C308" s="94">
        <f>'2018 CER'!$AG$3</f>
        <v>224299</v>
      </c>
      <c r="D308" s="94">
        <f>'2018 CER'!$B$34</f>
        <v>0</v>
      </c>
      <c r="E308" s="99">
        <f t="shared" ref="E308:E313" si="244">C308-D308</f>
        <v>224299</v>
      </c>
      <c r="F308" s="95">
        <f>'2018 CER'!$AG$34</f>
        <v>0</v>
      </c>
      <c r="G308" s="95" t="s">
        <v>190</v>
      </c>
      <c r="H308" s="94">
        <f>Account_CP2!$AQ$35-Account_CP2!$AJ$35</f>
        <v>0</v>
      </c>
      <c r="I308" s="94" t="s">
        <v>190</v>
      </c>
      <c r="J308" s="116" t="s">
        <v>190</v>
      </c>
      <c r="K308" s="99">
        <f>'2018 ERU'!$AG$3</f>
        <v>0</v>
      </c>
      <c r="L308" s="99">
        <f>'2018 ERU'!$B$34</f>
        <v>0</v>
      </c>
      <c r="M308" s="99">
        <f>K308-L308</f>
        <v>0</v>
      </c>
      <c r="N308" s="95">
        <f>'2018 ERU'!$AG$34</f>
        <v>0</v>
      </c>
      <c r="O308" s="95" t="s">
        <v>190</v>
      </c>
      <c r="P308" s="94">
        <f>Account_CP2!$CG$35-Account_CP2!$BZ$35</f>
        <v>0</v>
      </c>
      <c r="Q308" s="94" t="s">
        <v>190</v>
      </c>
      <c r="R308" s="116" t="s">
        <v>190</v>
      </c>
      <c r="S308" s="94">
        <f t="shared" si="243"/>
        <v>224299</v>
      </c>
      <c r="T308" s="94">
        <f t="shared" si="243"/>
        <v>0</v>
      </c>
      <c r="U308" s="99">
        <f t="shared" ref="U308:U313" si="245">S308-T308</f>
        <v>224299</v>
      </c>
      <c r="V308" s="95">
        <f t="shared" ref="V308:V313" si="246">F308+N308</f>
        <v>0</v>
      </c>
      <c r="W308" s="95" t="s">
        <v>190</v>
      </c>
      <c r="X308" s="94">
        <f t="shared" ref="X308:X313" si="247">H308+P308</f>
        <v>0</v>
      </c>
      <c r="Y308" s="94" t="s">
        <v>190</v>
      </c>
      <c r="Z308" s="116" t="s">
        <v>190</v>
      </c>
      <c r="AA308"/>
      <c r="AB308"/>
      <c r="AC308"/>
      <c r="AD308"/>
      <c r="AE308"/>
      <c r="AF308"/>
    </row>
    <row r="309" spans="1:32" ht="14.45" customHeight="1" x14ac:dyDescent="0.15">
      <c r="A309" s="244"/>
      <c r="B309" s="108">
        <v>2017</v>
      </c>
      <c r="C309" s="94">
        <f>'2017 CER'!$AG$3</f>
        <v>220151</v>
      </c>
      <c r="D309" s="94">
        <f>'2017 CER'!$B$34</f>
        <v>10548</v>
      </c>
      <c r="E309" s="99">
        <f t="shared" si="244"/>
        <v>209603</v>
      </c>
      <c r="F309" s="95">
        <f>'2017 CER'!$AG$34</f>
        <v>0</v>
      </c>
      <c r="G309" s="95" t="s">
        <v>190</v>
      </c>
      <c r="H309" s="94">
        <f>Account_CP2!$AJ$35-Account_CP2!$AC$35</f>
        <v>0</v>
      </c>
      <c r="I309" s="94" t="s">
        <v>190</v>
      </c>
      <c r="J309" s="116" t="s">
        <v>190</v>
      </c>
      <c r="K309" s="99">
        <f>'2017 ERU'!$AG$3</f>
        <v>0</v>
      </c>
      <c r="L309" s="99">
        <f>'2017 ERU'!$B$34</f>
        <v>0</v>
      </c>
      <c r="M309" s="99">
        <f t="shared" si="168"/>
        <v>0</v>
      </c>
      <c r="N309" s="95">
        <f>'2017 ERU'!$AG$34</f>
        <v>0</v>
      </c>
      <c r="O309" s="95" t="s">
        <v>190</v>
      </c>
      <c r="P309" s="94">
        <f>Account_CP2!$BZ$35-Account_CP2!$BS$35</f>
        <v>0</v>
      </c>
      <c r="Q309" s="94" t="s">
        <v>190</v>
      </c>
      <c r="R309" s="116" t="s">
        <v>190</v>
      </c>
      <c r="S309" s="94">
        <f t="shared" ref="S309:T313" si="248">C309+K309</f>
        <v>220151</v>
      </c>
      <c r="T309" s="94">
        <f t="shared" si="248"/>
        <v>10548</v>
      </c>
      <c r="U309" s="99">
        <f t="shared" si="245"/>
        <v>209603</v>
      </c>
      <c r="V309" s="95">
        <f t="shared" si="246"/>
        <v>0</v>
      </c>
      <c r="W309" s="95" t="s">
        <v>190</v>
      </c>
      <c r="X309" s="94">
        <f t="shared" si="247"/>
        <v>0</v>
      </c>
      <c r="Y309" s="94" t="s">
        <v>190</v>
      </c>
      <c r="Z309" s="116" t="s">
        <v>190</v>
      </c>
      <c r="AA309"/>
      <c r="AB309"/>
      <c r="AC309"/>
      <c r="AD309"/>
      <c r="AE309"/>
      <c r="AF309"/>
    </row>
    <row r="310" spans="1:32" ht="14.45" customHeight="1" x14ac:dyDescent="0.15">
      <c r="A310" s="244"/>
      <c r="B310" s="109">
        <v>2016</v>
      </c>
      <c r="C310" s="94">
        <f>'2016 CER'!AG3</f>
        <v>0</v>
      </c>
      <c r="D310" s="94">
        <f>'2016 CER'!B34</f>
        <v>0</v>
      </c>
      <c r="E310" s="99">
        <f t="shared" si="244"/>
        <v>0</v>
      </c>
      <c r="F310" s="95">
        <f>'2016 CER'!AG34</f>
        <v>0</v>
      </c>
      <c r="G310" s="95" t="s">
        <v>190</v>
      </c>
      <c r="H310" s="94">
        <f>Account_CP2!$AC$35-Account_CP2!$V$35</f>
        <v>0</v>
      </c>
      <c r="I310" s="94" t="s">
        <v>190</v>
      </c>
      <c r="J310" s="116" t="s">
        <v>190</v>
      </c>
      <c r="K310" s="99">
        <f>'2016 ERU'!AG3</f>
        <v>0</v>
      </c>
      <c r="L310" s="99">
        <f>'2016 ERU'!B34</f>
        <v>0</v>
      </c>
      <c r="M310" s="99">
        <f t="shared" ref="M310:M394" si="249">K310-L310</f>
        <v>0</v>
      </c>
      <c r="N310" s="95">
        <f>'2016 ERU'!AG34</f>
        <v>0</v>
      </c>
      <c r="O310" s="95" t="s">
        <v>190</v>
      </c>
      <c r="P310" s="94">
        <f>Account_CP2!$BS$35</f>
        <v>0</v>
      </c>
      <c r="Q310" s="94" t="s">
        <v>190</v>
      </c>
      <c r="R310" s="116" t="s">
        <v>190</v>
      </c>
      <c r="S310" s="94">
        <f t="shared" si="248"/>
        <v>0</v>
      </c>
      <c r="T310" s="94">
        <f t="shared" si="248"/>
        <v>0</v>
      </c>
      <c r="U310" s="99">
        <f t="shared" si="245"/>
        <v>0</v>
      </c>
      <c r="V310" s="95">
        <f t="shared" si="246"/>
        <v>0</v>
      </c>
      <c r="W310" s="95" t="s">
        <v>190</v>
      </c>
      <c r="X310" s="94">
        <f t="shared" si="247"/>
        <v>0</v>
      </c>
      <c r="Y310" s="94" t="s">
        <v>190</v>
      </c>
      <c r="Z310" s="116" t="s">
        <v>190</v>
      </c>
      <c r="AA310"/>
      <c r="AB310"/>
      <c r="AC310"/>
      <c r="AD310"/>
      <c r="AE310"/>
      <c r="AF310"/>
    </row>
    <row r="311" spans="1:32" ht="14.45" customHeight="1" x14ac:dyDescent="0.15">
      <c r="A311" s="244"/>
      <c r="B311" s="109">
        <v>2015</v>
      </c>
      <c r="C311" s="99">
        <f>'2015 CER'!AG3</f>
        <v>0</v>
      </c>
      <c r="D311" s="99">
        <f>'2015 CER'!B34</f>
        <v>0</v>
      </c>
      <c r="E311" s="99">
        <f t="shared" si="244"/>
        <v>0</v>
      </c>
      <c r="F311" s="95">
        <f>'2015 CER'!AG34</f>
        <v>0</v>
      </c>
      <c r="G311" s="100" t="s">
        <v>190</v>
      </c>
      <c r="H311" s="94">
        <f>Account_CP2!$V$35-Account_CP2!$O$35</f>
        <v>0</v>
      </c>
      <c r="I311" s="99" t="s">
        <v>190</v>
      </c>
      <c r="J311" s="115" t="s">
        <v>190</v>
      </c>
      <c r="K311" s="99">
        <v>0</v>
      </c>
      <c r="L311" s="99">
        <v>0</v>
      </c>
      <c r="M311" s="99">
        <f t="shared" si="249"/>
        <v>0</v>
      </c>
      <c r="N311" s="95">
        <v>0</v>
      </c>
      <c r="O311" s="100" t="s">
        <v>190</v>
      </c>
      <c r="P311" s="99">
        <v>0</v>
      </c>
      <c r="Q311" s="99" t="s">
        <v>190</v>
      </c>
      <c r="R311" s="115" t="s">
        <v>190</v>
      </c>
      <c r="S311" s="99">
        <f t="shared" si="248"/>
        <v>0</v>
      </c>
      <c r="T311" s="99">
        <f t="shared" si="248"/>
        <v>0</v>
      </c>
      <c r="U311" s="99">
        <f t="shared" si="245"/>
        <v>0</v>
      </c>
      <c r="V311" s="95">
        <f t="shared" si="246"/>
        <v>0</v>
      </c>
      <c r="W311" s="100" t="s">
        <v>190</v>
      </c>
      <c r="X311" s="94">
        <f t="shared" si="247"/>
        <v>0</v>
      </c>
      <c r="Y311" s="99" t="s">
        <v>190</v>
      </c>
      <c r="Z311" s="115" t="s">
        <v>190</v>
      </c>
      <c r="AA311"/>
      <c r="AB311"/>
      <c r="AC311"/>
      <c r="AD311"/>
      <c r="AE311"/>
      <c r="AF311"/>
    </row>
    <row r="312" spans="1:32" ht="14.45" customHeight="1" x14ac:dyDescent="0.15">
      <c r="A312" s="244"/>
      <c r="B312" s="109">
        <v>2014</v>
      </c>
      <c r="C312" s="99">
        <f>'2014 CER'!AG3</f>
        <v>0</v>
      </c>
      <c r="D312" s="99">
        <f>'2014 CER'!B34</f>
        <v>0</v>
      </c>
      <c r="E312" s="99">
        <f t="shared" si="244"/>
        <v>0</v>
      </c>
      <c r="F312" s="95">
        <f>'2014 CER'!AG34</f>
        <v>0</v>
      </c>
      <c r="G312" s="100" t="s">
        <v>190</v>
      </c>
      <c r="H312" s="94">
        <f>Account_CP2!$O$35-Account_CP2!$H$35</f>
        <v>0</v>
      </c>
      <c r="I312" s="99" t="s">
        <v>190</v>
      </c>
      <c r="J312" s="115" t="s">
        <v>190</v>
      </c>
      <c r="K312" s="99">
        <v>0</v>
      </c>
      <c r="L312" s="99">
        <v>0</v>
      </c>
      <c r="M312" s="99">
        <f t="shared" si="249"/>
        <v>0</v>
      </c>
      <c r="N312" s="95">
        <v>0</v>
      </c>
      <c r="O312" s="100" t="s">
        <v>190</v>
      </c>
      <c r="P312" s="99">
        <v>0</v>
      </c>
      <c r="Q312" s="99" t="s">
        <v>190</v>
      </c>
      <c r="R312" s="115" t="s">
        <v>190</v>
      </c>
      <c r="S312" s="99">
        <f t="shared" si="248"/>
        <v>0</v>
      </c>
      <c r="T312" s="99">
        <f t="shared" si="248"/>
        <v>0</v>
      </c>
      <c r="U312" s="99">
        <f t="shared" si="245"/>
        <v>0</v>
      </c>
      <c r="V312" s="95">
        <f t="shared" si="246"/>
        <v>0</v>
      </c>
      <c r="W312" s="100" t="s">
        <v>190</v>
      </c>
      <c r="X312" s="94">
        <f t="shared" si="247"/>
        <v>0</v>
      </c>
      <c r="Y312" s="99" t="s">
        <v>190</v>
      </c>
      <c r="Z312" s="115" t="s">
        <v>190</v>
      </c>
      <c r="AA312"/>
      <c r="AB312"/>
      <c r="AC312"/>
      <c r="AD312"/>
      <c r="AE312"/>
      <c r="AF312"/>
    </row>
    <row r="313" spans="1:32" ht="14.45" customHeight="1" x14ac:dyDescent="0.15">
      <c r="A313" s="244"/>
      <c r="B313" s="109">
        <v>2013</v>
      </c>
      <c r="C313" s="99">
        <f>'2013 CER'!AG3</f>
        <v>0</v>
      </c>
      <c r="D313" s="99">
        <f>'2013 CER'!B34</f>
        <v>0</v>
      </c>
      <c r="E313" s="99">
        <f t="shared" si="244"/>
        <v>0</v>
      </c>
      <c r="F313" s="95">
        <f>'2013 CER'!AG34</f>
        <v>0</v>
      </c>
      <c r="G313" s="100" t="s">
        <v>190</v>
      </c>
      <c r="H313" s="94">
        <f>Account_CP2!$H$35</f>
        <v>0</v>
      </c>
      <c r="I313" s="99" t="s">
        <v>190</v>
      </c>
      <c r="J313" s="115" t="s">
        <v>190</v>
      </c>
      <c r="K313" s="99">
        <v>0</v>
      </c>
      <c r="L313" s="99">
        <v>0</v>
      </c>
      <c r="M313" s="99">
        <f t="shared" si="249"/>
        <v>0</v>
      </c>
      <c r="N313" s="95">
        <v>0</v>
      </c>
      <c r="O313" s="100" t="s">
        <v>190</v>
      </c>
      <c r="P313" s="99">
        <v>0</v>
      </c>
      <c r="Q313" s="99" t="s">
        <v>190</v>
      </c>
      <c r="R313" s="115" t="s">
        <v>190</v>
      </c>
      <c r="S313" s="99">
        <f t="shared" si="248"/>
        <v>0</v>
      </c>
      <c r="T313" s="99">
        <f t="shared" si="248"/>
        <v>0</v>
      </c>
      <c r="U313" s="99">
        <f t="shared" si="245"/>
        <v>0</v>
      </c>
      <c r="V313" s="95">
        <f t="shared" si="246"/>
        <v>0</v>
      </c>
      <c r="W313" s="100" t="s">
        <v>190</v>
      </c>
      <c r="X313" s="94">
        <f t="shared" si="247"/>
        <v>0</v>
      </c>
      <c r="Y313" s="99" t="s">
        <v>190</v>
      </c>
      <c r="Z313" s="115" t="s">
        <v>190</v>
      </c>
      <c r="AA313"/>
      <c r="AB313"/>
      <c r="AC313"/>
      <c r="AD313"/>
      <c r="AE313"/>
      <c r="AF313"/>
    </row>
    <row r="314" spans="1:32" ht="14.45" customHeight="1" x14ac:dyDescent="0.15">
      <c r="A314" s="245"/>
      <c r="B314" s="110" t="s">
        <v>164</v>
      </c>
      <c r="C314" s="92">
        <f>SUM(C305:C313)</f>
        <v>497913</v>
      </c>
      <c r="D314" s="92">
        <f>SUM(D305:D313)</f>
        <v>10548</v>
      </c>
      <c r="E314" s="92">
        <f>SUM(E305:E313)</f>
        <v>487365</v>
      </c>
      <c r="F314" s="91">
        <f>SUM(F305:F313)</f>
        <v>0</v>
      </c>
      <c r="G314" s="91" t="s">
        <v>190</v>
      </c>
      <c r="H314" s="92">
        <f>SUM(H305:H313)</f>
        <v>0</v>
      </c>
      <c r="I314" s="92" t="s">
        <v>190</v>
      </c>
      <c r="J314" s="117" t="s">
        <v>190</v>
      </c>
      <c r="K314" s="92">
        <f>SUM(K305:K313)</f>
        <v>0</v>
      </c>
      <c r="L314" s="92">
        <f>SUM(L305:L313)</f>
        <v>0</v>
      </c>
      <c r="M314" s="92">
        <f t="shared" si="249"/>
        <v>0</v>
      </c>
      <c r="N314" s="91">
        <f>SUM(N305:N313)</f>
        <v>0</v>
      </c>
      <c r="O314" s="91" t="s">
        <v>190</v>
      </c>
      <c r="P314" s="92">
        <f>SUM(P305:P313)</f>
        <v>0</v>
      </c>
      <c r="Q314" s="92" t="s">
        <v>190</v>
      </c>
      <c r="R314" s="117" t="s">
        <v>190</v>
      </c>
      <c r="S314" s="92">
        <f>SUM(S305:S313)</f>
        <v>497913</v>
      </c>
      <c r="T314" s="92">
        <f>SUM(T305:T313)</f>
        <v>10548</v>
      </c>
      <c r="U314" s="92">
        <f>SUM(U305:U313)</f>
        <v>487365</v>
      </c>
      <c r="V314" s="91">
        <f>SUM(V305:V313)</f>
        <v>0</v>
      </c>
      <c r="W314" s="91" t="s">
        <v>190</v>
      </c>
      <c r="X314" s="92">
        <f>SUM(X305:X313)</f>
        <v>0</v>
      </c>
      <c r="Y314" s="92" t="s">
        <v>190</v>
      </c>
      <c r="Z314" s="117" t="s">
        <v>190</v>
      </c>
      <c r="AA314"/>
      <c r="AB314"/>
      <c r="AC314"/>
      <c r="AD314"/>
      <c r="AE314"/>
      <c r="AF314"/>
    </row>
    <row r="315" spans="1:32" ht="14.45" customHeight="1" x14ac:dyDescent="0.15">
      <c r="A315" s="243" t="s">
        <v>185</v>
      </c>
      <c r="B315" s="108">
        <v>2021</v>
      </c>
      <c r="C315" s="94">
        <f>'2021 CER'!$AH$3</f>
        <v>20072</v>
      </c>
      <c r="D315" s="94">
        <f>'2021 CER'!$B$35</f>
        <v>58537</v>
      </c>
      <c r="E315" s="99">
        <f>C315-D315</f>
        <v>-38465</v>
      </c>
      <c r="F315" s="95">
        <f>'2021 CER'!$AH$35</f>
        <v>0</v>
      </c>
      <c r="G315" s="95" t="s">
        <v>190</v>
      </c>
      <c r="H315" s="94">
        <f>Account_CP2!$BL$36-Account_CP2!$BE$36</f>
        <v>0</v>
      </c>
      <c r="I315" s="94" t="s">
        <v>190</v>
      </c>
      <c r="J315" s="116" t="s">
        <v>190</v>
      </c>
      <c r="K315" s="99">
        <f>'2021 ERU'!$AH$3</f>
        <v>0</v>
      </c>
      <c r="L315" s="99">
        <f>'2021 ERU'!$B$35</f>
        <v>0</v>
      </c>
      <c r="M315" s="99">
        <f>K315-L315</f>
        <v>0</v>
      </c>
      <c r="N315" s="95">
        <f>'2021 ERU'!$AH$35</f>
        <v>0</v>
      </c>
      <c r="O315" s="95" t="s">
        <v>190</v>
      </c>
      <c r="P315" s="94">
        <f>Account_CP2!$DB$36-Account_CP2!$CU$36</f>
        <v>0</v>
      </c>
      <c r="Q315" s="94" t="s">
        <v>190</v>
      </c>
      <c r="R315" s="116" t="s">
        <v>190</v>
      </c>
      <c r="S315" s="94">
        <f t="shared" ref="S315" si="250">C315+K315</f>
        <v>20072</v>
      </c>
      <c r="T315" s="94">
        <f t="shared" ref="T315" si="251">D315+L315</f>
        <v>58537</v>
      </c>
      <c r="U315" s="99">
        <f>S315-T315</f>
        <v>-38465</v>
      </c>
      <c r="V315" s="95">
        <f>F315+N315</f>
        <v>0</v>
      </c>
      <c r="W315" s="95" t="s">
        <v>190</v>
      </c>
      <c r="X315" s="94">
        <f>H315+P315</f>
        <v>0</v>
      </c>
      <c r="Y315" s="94" t="s">
        <v>190</v>
      </c>
      <c r="Z315" s="116" t="s">
        <v>190</v>
      </c>
      <c r="AA315"/>
      <c r="AB315"/>
      <c r="AC315"/>
      <c r="AD315"/>
      <c r="AE315"/>
      <c r="AF315"/>
    </row>
    <row r="316" spans="1:32" ht="14.45" customHeight="1" x14ac:dyDescent="0.15">
      <c r="A316" s="244"/>
      <c r="B316" s="108">
        <v>2020</v>
      </c>
      <c r="C316" s="94">
        <f>'2020 CER'!$AH$3</f>
        <v>10700</v>
      </c>
      <c r="D316" s="94">
        <f>'2020 CER'!$B$35</f>
        <v>0</v>
      </c>
      <c r="E316" s="99">
        <f>C316-D316</f>
        <v>10700</v>
      </c>
      <c r="F316" s="95">
        <f>'2020 CER'!$AH$35</f>
        <v>0</v>
      </c>
      <c r="G316" s="95" t="s">
        <v>190</v>
      </c>
      <c r="H316" s="94">
        <f>Account_CP2!$BE$36-Account_CP2!$AX$36</f>
        <v>0</v>
      </c>
      <c r="I316" s="94" t="s">
        <v>190</v>
      </c>
      <c r="J316" s="116" t="s">
        <v>190</v>
      </c>
      <c r="K316" s="99">
        <f>'2020 ERU'!$AH$3</f>
        <v>0</v>
      </c>
      <c r="L316" s="99">
        <f>'2020 ERU'!$B$35</f>
        <v>0</v>
      </c>
      <c r="M316" s="99">
        <f>K316-L316</f>
        <v>0</v>
      </c>
      <c r="N316" s="95">
        <f>'2020 ERU'!$AH$35</f>
        <v>0</v>
      </c>
      <c r="O316" s="95" t="s">
        <v>190</v>
      </c>
      <c r="P316" s="94">
        <f>Account_CP2!$CU$36-Account_CP2!$CN$36</f>
        <v>0</v>
      </c>
      <c r="Q316" s="94" t="s">
        <v>190</v>
      </c>
      <c r="R316" s="116" t="s">
        <v>190</v>
      </c>
      <c r="S316" s="94">
        <f t="shared" ref="S316:T318" si="252">C316+K316</f>
        <v>10700</v>
      </c>
      <c r="T316" s="94">
        <f t="shared" si="252"/>
        <v>0</v>
      </c>
      <c r="U316" s="99">
        <f>S316-T316</f>
        <v>10700</v>
      </c>
      <c r="V316" s="95">
        <f>F316+N316</f>
        <v>0</v>
      </c>
      <c r="W316" s="95" t="s">
        <v>190</v>
      </c>
      <c r="X316" s="94">
        <f>H316+P316</f>
        <v>0</v>
      </c>
      <c r="Y316" s="94" t="s">
        <v>190</v>
      </c>
      <c r="Z316" s="116" t="s">
        <v>190</v>
      </c>
      <c r="AA316"/>
      <c r="AB316"/>
      <c r="AC316"/>
      <c r="AD316"/>
      <c r="AE316"/>
      <c r="AF316"/>
    </row>
    <row r="317" spans="1:32" ht="14.45" customHeight="1" x14ac:dyDescent="0.15">
      <c r="A317" s="244"/>
      <c r="B317" s="108">
        <v>2019</v>
      </c>
      <c r="C317" s="94">
        <f>'2019 CER'!$AH$3</f>
        <v>15000</v>
      </c>
      <c r="D317" s="94">
        <f>'2019 CER'!$B$35</f>
        <v>0</v>
      </c>
      <c r="E317" s="99">
        <f>C317-D317</f>
        <v>15000</v>
      </c>
      <c r="F317" s="95">
        <f>'2019 CER'!$AH$35</f>
        <v>0</v>
      </c>
      <c r="G317" s="95" t="s">
        <v>190</v>
      </c>
      <c r="H317" s="94">
        <f>Account_CP2!$AX$36-Account_CP2!$AQ$36</f>
        <v>0</v>
      </c>
      <c r="I317" s="94" t="s">
        <v>190</v>
      </c>
      <c r="J317" s="116" t="s">
        <v>190</v>
      </c>
      <c r="K317" s="99">
        <f>'2019 ERU'!$AH$3</f>
        <v>0</v>
      </c>
      <c r="L317" s="99">
        <f>'2019 ERU'!$B$35</f>
        <v>0</v>
      </c>
      <c r="M317" s="99">
        <f t="shared" si="249"/>
        <v>0</v>
      </c>
      <c r="N317" s="95">
        <f>'2019 ERU'!$AH$35</f>
        <v>0</v>
      </c>
      <c r="O317" s="95" t="s">
        <v>190</v>
      </c>
      <c r="P317" s="94">
        <f>Account_CP2!$CN$36-Account_CP2!$CG$36</f>
        <v>0</v>
      </c>
      <c r="Q317" s="94" t="s">
        <v>190</v>
      </c>
      <c r="R317" s="116" t="s">
        <v>190</v>
      </c>
      <c r="S317" s="94">
        <f t="shared" si="252"/>
        <v>15000</v>
      </c>
      <c r="T317" s="94">
        <f t="shared" si="252"/>
        <v>0</v>
      </c>
      <c r="U317" s="99">
        <f>S317-T317</f>
        <v>15000</v>
      </c>
      <c r="V317" s="95">
        <f>F317+N317</f>
        <v>0</v>
      </c>
      <c r="W317" s="95" t="s">
        <v>190</v>
      </c>
      <c r="X317" s="94">
        <f>H317+P317</f>
        <v>0</v>
      </c>
      <c r="Y317" s="94" t="s">
        <v>190</v>
      </c>
      <c r="Z317" s="116" t="s">
        <v>190</v>
      </c>
      <c r="AA317"/>
      <c r="AB317"/>
      <c r="AC317"/>
      <c r="AD317"/>
      <c r="AE317"/>
      <c r="AF317"/>
    </row>
    <row r="318" spans="1:32" ht="14.45" customHeight="1" x14ac:dyDescent="0.15">
      <c r="A318" s="244"/>
      <c r="B318" s="108">
        <v>2018</v>
      </c>
      <c r="C318" s="94">
        <f>'2018 CER'!$AH$3</f>
        <v>0</v>
      </c>
      <c r="D318" s="94">
        <f>'2018 CER'!$B$35</f>
        <v>0</v>
      </c>
      <c r="E318" s="99">
        <f t="shared" ref="E318:E323" si="253">C318-D318</f>
        <v>0</v>
      </c>
      <c r="F318" s="95">
        <f>'2018 CER'!$AH$35</f>
        <v>0</v>
      </c>
      <c r="G318" s="95" t="s">
        <v>190</v>
      </c>
      <c r="H318" s="94">
        <f>Account_CP2!$AQ$36-Account_CP2!$AJ$36</f>
        <v>0</v>
      </c>
      <c r="I318" s="94" t="s">
        <v>190</v>
      </c>
      <c r="J318" s="116" t="s">
        <v>190</v>
      </c>
      <c r="K318" s="99">
        <f>'2018 ERU'!$AH$3</f>
        <v>0</v>
      </c>
      <c r="L318" s="99">
        <f>'2018 ERU'!$B$35</f>
        <v>0</v>
      </c>
      <c r="M318" s="99">
        <f>K318-L318</f>
        <v>0</v>
      </c>
      <c r="N318" s="95">
        <f>'2018 ERU'!$AH$35</f>
        <v>0</v>
      </c>
      <c r="O318" s="95" t="s">
        <v>190</v>
      </c>
      <c r="P318" s="94">
        <f>Account_CP2!$CG$36-Account_CP2!$BZ$36</f>
        <v>0</v>
      </c>
      <c r="Q318" s="94" t="s">
        <v>190</v>
      </c>
      <c r="R318" s="116" t="s">
        <v>190</v>
      </c>
      <c r="S318" s="94">
        <f t="shared" si="252"/>
        <v>0</v>
      </c>
      <c r="T318" s="94">
        <f t="shared" si="252"/>
        <v>0</v>
      </c>
      <c r="U318" s="99">
        <f t="shared" ref="U318:U323" si="254">S318-T318</f>
        <v>0</v>
      </c>
      <c r="V318" s="95">
        <f t="shared" ref="V318:V323" si="255">F318+N318</f>
        <v>0</v>
      </c>
      <c r="W318" s="95" t="s">
        <v>190</v>
      </c>
      <c r="X318" s="94">
        <f t="shared" ref="X318:X323" si="256">H318+P318</f>
        <v>0</v>
      </c>
      <c r="Y318" s="94" t="s">
        <v>190</v>
      </c>
      <c r="Z318" s="116" t="s">
        <v>190</v>
      </c>
      <c r="AA318"/>
      <c r="AB318"/>
      <c r="AC318"/>
      <c r="AD318"/>
      <c r="AE318"/>
      <c r="AF318"/>
    </row>
    <row r="319" spans="1:32" ht="14.45" customHeight="1" x14ac:dyDescent="0.15">
      <c r="A319" s="244"/>
      <c r="B319" s="108">
        <v>2017</v>
      </c>
      <c r="C319" s="94">
        <f>'2017 CER'!$AH$3</f>
        <v>0</v>
      </c>
      <c r="D319" s="94">
        <f>'2017 CER'!$B$35</f>
        <v>0</v>
      </c>
      <c r="E319" s="99">
        <f t="shared" si="253"/>
        <v>0</v>
      </c>
      <c r="F319" s="95">
        <f>'2017 CER'!$AH$35</f>
        <v>0</v>
      </c>
      <c r="G319" s="95" t="s">
        <v>190</v>
      </c>
      <c r="H319" s="94">
        <f>Account_CP2!$AJ$36-Account_CP2!$AC$36</f>
        <v>0</v>
      </c>
      <c r="I319" s="94" t="s">
        <v>190</v>
      </c>
      <c r="J319" s="116" t="s">
        <v>190</v>
      </c>
      <c r="K319" s="99">
        <f>'2017 ERU'!$AH$3</f>
        <v>0</v>
      </c>
      <c r="L319" s="99">
        <f>'2017 ERU'!$B$35</f>
        <v>0</v>
      </c>
      <c r="M319" s="99">
        <f t="shared" si="249"/>
        <v>0</v>
      </c>
      <c r="N319" s="95">
        <f>'2017 ERU'!$AH$35</f>
        <v>0</v>
      </c>
      <c r="O319" s="95" t="s">
        <v>190</v>
      </c>
      <c r="P319" s="94">
        <f>Account_CP2!$BZ$36-Account_CP2!$BS$36</f>
        <v>0</v>
      </c>
      <c r="Q319" s="94" t="s">
        <v>190</v>
      </c>
      <c r="R319" s="116" t="s">
        <v>190</v>
      </c>
      <c r="S319" s="94">
        <f t="shared" ref="S319:T323" si="257">C319+K319</f>
        <v>0</v>
      </c>
      <c r="T319" s="94">
        <f t="shared" si="257"/>
        <v>0</v>
      </c>
      <c r="U319" s="99">
        <f t="shared" si="254"/>
        <v>0</v>
      </c>
      <c r="V319" s="95">
        <f t="shared" si="255"/>
        <v>0</v>
      </c>
      <c r="W319" s="95" t="s">
        <v>190</v>
      </c>
      <c r="X319" s="94">
        <f t="shared" si="256"/>
        <v>0</v>
      </c>
      <c r="Y319" s="94" t="s">
        <v>190</v>
      </c>
      <c r="Z319" s="116" t="s">
        <v>190</v>
      </c>
      <c r="AA319"/>
      <c r="AB319"/>
      <c r="AC319"/>
      <c r="AD319"/>
      <c r="AE319"/>
      <c r="AF319"/>
    </row>
    <row r="320" spans="1:32" ht="14.45" customHeight="1" x14ac:dyDescent="0.15">
      <c r="A320" s="244"/>
      <c r="B320" s="109">
        <v>2016</v>
      </c>
      <c r="C320" s="94">
        <f>'2016 CER'!AH3</f>
        <v>0</v>
      </c>
      <c r="D320" s="94">
        <f>'2016 CER'!B35</f>
        <v>0</v>
      </c>
      <c r="E320" s="99">
        <f t="shared" si="253"/>
        <v>0</v>
      </c>
      <c r="F320" s="95">
        <f>'2016 CER'!AH35</f>
        <v>0</v>
      </c>
      <c r="G320" s="95" t="s">
        <v>190</v>
      </c>
      <c r="H320" s="94">
        <f>Account_CP2!$AC$36-Account_CP2!$V$36</f>
        <v>0</v>
      </c>
      <c r="I320" s="94" t="s">
        <v>190</v>
      </c>
      <c r="J320" s="116" t="s">
        <v>190</v>
      </c>
      <c r="K320" s="99">
        <f>'2016 ERU'!AH3</f>
        <v>0</v>
      </c>
      <c r="L320" s="99">
        <f>'2016 ERU'!B35</f>
        <v>0</v>
      </c>
      <c r="M320" s="99">
        <f t="shared" si="249"/>
        <v>0</v>
      </c>
      <c r="N320" s="95">
        <f>'2016 ERU'!AH35</f>
        <v>0</v>
      </c>
      <c r="O320" s="95" t="s">
        <v>190</v>
      </c>
      <c r="P320" s="94">
        <f>Account_CP2!$BS$36</f>
        <v>0</v>
      </c>
      <c r="Q320" s="94" t="s">
        <v>190</v>
      </c>
      <c r="R320" s="116" t="s">
        <v>190</v>
      </c>
      <c r="S320" s="94">
        <f t="shared" si="257"/>
        <v>0</v>
      </c>
      <c r="T320" s="94">
        <f t="shared" si="257"/>
        <v>0</v>
      </c>
      <c r="U320" s="99">
        <f t="shared" si="254"/>
        <v>0</v>
      </c>
      <c r="V320" s="95">
        <f t="shared" si="255"/>
        <v>0</v>
      </c>
      <c r="W320" s="95" t="s">
        <v>190</v>
      </c>
      <c r="X320" s="94">
        <f t="shared" si="256"/>
        <v>0</v>
      </c>
      <c r="Y320" s="94" t="s">
        <v>190</v>
      </c>
      <c r="Z320" s="116" t="s">
        <v>190</v>
      </c>
      <c r="AA320"/>
      <c r="AB320"/>
      <c r="AC320"/>
      <c r="AD320"/>
      <c r="AE320"/>
      <c r="AF320"/>
    </row>
    <row r="321" spans="1:32" ht="14.45" customHeight="1" x14ac:dyDescent="0.15">
      <c r="A321" s="244"/>
      <c r="B321" s="109">
        <v>2015</v>
      </c>
      <c r="C321" s="99">
        <f>'2015 CER'!AH3</f>
        <v>0</v>
      </c>
      <c r="D321" s="99">
        <f>'2015 CER'!B35</f>
        <v>0</v>
      </c>
      <c r="E321" s="99">
        <f t="shared" si="253"/>
        <v>0</v>
      </c>
      <c r="F321" s="95">
        <f>'2015 CER'!AH35</f>
        <v>0</v>
      </c>
      <c r="G321" s="100" t="s">
        <v>190</v>
      </c>
      <c r="H321" s="94">
        <f>Account_CP2!$V$36-Account_CP2!$O$36</f>
        <v>0</v>
      </c>
      <c r="I321" s="99" t="s">
        <v>190</v>
      </c>
      <c r="J321" s="115" t="s">
        <v>190</v>
      </c>
      <c r="K321" s="99">
        <v>0</v>
      </c>
      <c r="L321" s="99">
        <v>0</v>
      </c>
      <c r="M321" s="99">
        <f t="shared" si="249"/>
        <v>0</v>
      </c>
      <c r="N321" s="95">
        <v>0</v>
      </c>
      <c r="O321" s="100" t="s">
        <v>190</v>
      </c>
      <c r="P321" s="99">
        <v>0</v>
      </c>
      <c r="Q321" s="99" t="s">
        <v>190</v>
      </c>
      <c r="R321" s="115" t="s">
        <v>190</v>
      </c>
      <c r="S321" s="99">
        <f t="shared" si="257"/>
        <v>0</v>
      </c>
      <c r="T321" s="99">
        <f t="shared" si="257"/>
        <v>0</v>
      </c>
      <c r="U321" s="99">
        <f t="shared" si="254"/>
        <v>0</v>
      </c>
      <c r="V321" s="95">
        <f t="shared" si="255"/>
        <v>0</v>
      </c>
      <c r="W321" s="100" t="s">
        <v>190</v>
      </c>
      <c r="X321" s="94">
        <f t="shared" si="256"/>
        <v>0</v>
      </c>
      <c r="Y321" s="99" t="s">
        <v>190</v>
      </c>
      <c r="Z321" s="115" t="s">
        <v>190</v>
      </c>
      <c r="AA321"/>
      <c r="AB321"/>
      <c r="AC321"/>
      <c r="AD321"/>
      <c r="AE321"/>
      <c r="AF321"/>
    </row>
    <row r="322" spans="1:32" ht="14.45" customHeight="1" x14ac:dyDescent="0.15">
      <c r="A322" s="244"/>
      <c r="B322" s="109">
        <v>2014</v>
      </c>
      <c r="C322" s="99">
        <f>'2014 CER'!AH3</f>
        <v>0</v>
      </c>
      <c r="D322" s="99">
        <f>'2014 CER'!B35</f>
        <v>0</v>
      </c>
      <c r="E322" s="99">
        <f t="shared" si="253"/>
        <v>0</v>
      </c>
      <c r="F322" s="95">
        <f>'2014 CER'!AH35</f>
        <v>0</v>
      </c>
      <c r="G322" s="100" t="s">
        <v>190</v>
      </c>
      <c r="H322" s="94">
        <f>Account_CP2!$O$36-Account_CP2!$H$36</f>
        <v>0</v>
      </c>
      <c r="I322" s="99" t="s">
        <v>190</v>
      </c>
      <c r="J322" s="115" t="s">
        <v>190</v>
      </c>
      <c r="K322" s="99">
        <v>0</v>
      </c>
      <c r="L322" s="99">
        <v>0</v>
      </c>
      <c r="M322" s="99">
        <f t="shared" si="249"/>
        <v>0</v>
      </c>
      <c r="N322" s="95">
        <v>0</v>
      </c>
      <c r="O322" s="100" t="s">
        <v>190</v>
      </c>
      <c r="P322" s="99">
        <v>0</v>
      </c>
      <c r="Q322" s="99" t="s">
        <v>190</v>
      </c>
      <c r="R322" s="115" t="s">
        <v>190</v>
      </c>
      <c r="S322" s="99">
        <f t="shared" si="257"/>
        <v>0</v>
      </c>
      <c r="T322" s="99">
        <f t="shared" si="257"/>
        <v>0</v>
      </c>
      <c r="U322" s="99">
        <f t="shared" si="254"/>
        <v>0</v>
      </c>
      <c r="V322" s="95">
        <f t="shared" si="255"/>
        <v>0</v>
      </c>
      <c r="W322" s="100" t="s">
        <v>190</v>
      </c>
      <c r="X322" s="94">
        <f t="shared" si="256"/>
        <v>0</v>
      </c>
      <c r="Y322" s="99" t="s">
        <v>190</v>
      </c>
      <c r="Z322" s="115" t="s">
        <v>190</v>
      </c>
      <c r="AA322"/>
      <c r="AB322"/>
      <c r="AC322"/>
      <c r="AD322"/>
      <c r="AE322"/>
      <c r="AF322"/>
    </row>
    <row r="323" spans="1:32" ht="14.45" customHeight="1" x14ac:dyDescent="0.15">
      <c r="A323" s="244"/>
      <c r="B323" s="109">
        <v>2013</v>
      </c>
      <c r="C323" s="99">
        <f>'2013 CER'!AH3</f>
        <v>0</v>
      </c>
      <c r="D323" s="99">
        <f>'2013 CER'!B35</f>
        <v>0</v>
      </c>
      <c r="E323" s="99">
        <f t="shared" si="253"/>
        <v>0</v>
      </c>
      <c r="F323" s="95">
        <f>'2013 CER'!AH35</f>
        <v>0</v>
      </c>
      <c r="G323" s="100" t="s">
        <v>190</v>
      </c>
      <c r="H323" s="94">
        <f>Account_CP2!$H$36</f>
        <v>0</v>
      </c>
      <c r="I323" s="99" t="s">
        <v>190</v>
      </c>
      <c r="J323" s="115" t="s">
        <v>190</v>
      </c>
      <c r="K323" s="99">
        <v>0</v>
      </c>
      <c r="L323" s="99">
        <v>0</v>
      </c>
      <c r="M323" s="99">
        <f t="shared" si="249"/>
        <v>0</v>
      </c>
      <c r="N323" s="95">
        <v>0</v>
      </c>
      <c r="O323" s="100" t="s">
        <v>190</v>
      </c>
      <c r="P323" s="99">
        <v>0</v>
      </c>
      <c r="Q323" s="99" t="s">
        <v>190</v>
      </c>
      <c r="R323" s="115" t="s">
        <v>190</v>
      </c>
      <c r="S323" s="99">
        <f t="shared" si="257"/>
        <v>0</v>
      </c>
      <c r="T323" s="99">
        <f t="shared" si="257"/>
        <v>0</v>
      </c>
      <c r="U323" s="99">
        <f t="shared" si="254"/>
        <v>0</v>
      </c>
      <c r="V323" s="95">
        <f t="shared" si="255"/>
        <v>0</v>
      </c>
      <c r="W323" s="100" t="s">
        <v>190</v>
      </c>
      <c r="X323" s="94">
        <f t="shared" si="256"/>
        <v>0</v>
      </c>
      <c r="Y323" s="99" t="s">
        <v>190</v>
      </c>
      <c r="Z323" s="115" t="s">
        <v>190</v>
      </c>
      <c r="AA323"/>
      <c r="AB323"/>
      <c r="AC323"/>
      <c r="AD323"/>
      <c r="AE323"/>
      <c r="AF323"/>
    </row>
    <row r="324" spans="1:32" ht="14.45" customHeight="1" x14ac:dyDescent="0.15">
      <c r="A324" s="245"/>
      <c r="B324" s="110" t="s">
        <v>164</v>
      </c>
      <c r="C324" s="92">
        <f>SUM(C315:C323)</f>
        <v>45772</v>
      </c>
      <c r="D324" s="92">
        <f>SUM(D315:D323)</f>
        <v>58537</v>
      </c>
      <c r="E324" s="92">
        <f>SUM(E315:E323)</f>
        <v>-12765</v>
      </c>
      <c r="F324" s="91">
        <f>SUM(F315:F323)</f>
        <v>0</v>
      </c>
      <c r="G324" s="91" t="s">
        <v>190</v>
      </c>
      <c r="H324" s="92">
        <f>SUM(H315:H323)</f>
        <v>0</v>
      </c>
      <c r="I324" s="92" t="s">
        <v>190</v>
      </c>
      <c r="J324" s="117" t="s">
        <v>190</v>
      </c>
      <c r="K324" s="92">
        <f>SUM(K315:K323)</f>
        <v>0</v>
      </c>
      <c r="L324" s="92">
        <f>SUM(L315:L323)</f>
        <v>0</v>
      </c>
      <c r="M324" s="92">
        <f t="shared" si="249"/>
        <v>0</v>
      </c>
      <c r="N324" s="91">
        <f>SUM(N315:N323)</f>
        <v>0</v>
      </c>
      <c r="O324" s="91" t="s">
        <v>190</v>
      </c>
      <c r="P324" s="92">
        <f>SUM(P315:P323)</f>
        <v>0</v>
      </c>
      <c r="Q324" s="92" t="s">
        <v>190</v>
      </c>
      <c r="R324" s="117" t="s">
        <v>190</v>
      </c>
      <c r="S324" s="92">
        <f>SUM(S315:S323)</f>
        <v>45772</v>
      </c>
      <c r="T324" s="92">
        <f>SUM(T315:T323)</f>
        <v>58537</v>
      </c>
      <c r="U324" s="92">
        <f>SUM(U315:U323)</f>
        <v>-12765</v>
      </c>
      <c r="V324" s="91">
        <f>SUM(V315:V323)</f>
        <v>0</v>
      </c>
      <c r="W324" s="91" t="s">
        <v>190</v>
      </c>
      <c r="X324" s="92">
        <f>SUM(X315:X323)</f>
        <v>0</v>
      </c>
      <c r="Y324" s="92" t="s">
        <v>190</v>
      </c>
      <c r="Z324" s="117" t="s">
        <v>190</v>
      </c>
      <c r="AA324"/>
      <c r="AB324"/>
      <c r="AC324"/>
      <c r="AD324"/>
      <c r="AE324"/>
      <c r="AF324"/>
    </row>
    <row r="325" spans="1:32" ht="14.45" customHeight="1" x14ac:dyDescent="0.15">
      <c r="A325" s="243" t="s">
        <v>27</v>
      </c>
      <c r="B325" s="108">
        <v>2021</v>
      </c>
      <c r="C325" s="94">
        <f>'2021 CER'!$AI$3</f>
        <v>5542972</v>
      </c>
      <c r="D325" s="94">
        <f>'2021 CER'!$B$36</f>
        <v>11372870</v>
      </c>
      <c r="E325" s="99">
        <f>C325-D325</f>
        <v>-5829898</v>
      </c>
      <c r="F325" s="95">
        <f>'2021 CER'!$AI$36</f>
        <v>0</v>
      </c>
      <c r="G325" s="95" t="s">
        <v>190</v>
      </c>
      <c r="H325" s="94">
        <f>Account_CP2!$BL$37-Account_CP2!$BE$37</f>
        <v>20068</v>
      </c>
      <c r="I325" s="94" t="s">
        <v>190</v>
      </c>
      <c r="J325" s="116" t="s">
        <v>190</v>
      </c>
      <c r="K325" s="99">
        <f>'2021 ERU'!$AI$3</f>
        <v>0</v>
      </c>
      <c r="L325" s="99">
        <f>'2021 ERU'!$B$36</f>
        <v>0</v>
      </c>
      <c r="M325" s="94">
        <f>K325-L325</f>
        <v>0</v>
      </c>
      <c r="N325" s="95">
        <f>'2021 ERU'!$AI$36</f>
        <v>0</v>
      </c>
      <c r="O325" s="95" t="s">
        <v>190</v>
      </c>
      <c r="P325" s="94">
        <f>Account_CP2!$DB$37-Account_CP2!$CU$37</f>
        <v>0</v>
      </c>
      <c r="Q325" s="94" t="s">
        <v>190</v>
      </c>
      <c r="R325" s="116" t="s">
        <v>190</v>
      </c>
      <c r="S325" s="94">
        <f t="shared" ref="S325" si="258">C325+K325</f>
        <v>5542972</v>
      </c>
      <c r="T325" s="94">
        <f t="shared" ref="T325" si="259">D325+L325</f>
        <v>11372870</v>
      </c>
      <c r="U325" s="99">
        <f>S325-T325</f>
        <v>-5829898</v>
      </c>
      <c r="V325" s="95">
        <f>F325+N325</f>
        <v>0</v>
      </c>
      <c r="W325" s="95" t="s">
        <v>190</v>
      </c>
      <c r="X325" s="94">
        <f>H325+P325</f>
        <v>20068</v>
      </c>
      <c r="Y325" s="94" t="s">
        <v>190</v>
      </c>
      <c r="Z325" s="116" t="s">
        <v>190</v>
      </c>
      <c r="AA325"/>
      <c r="AB325"/>
      <c r="AC325"/>
      <c r="AD325"/>
      <c r="AE325"/>
      <c r="AF325"/>
    </row>
    <row r="326" spans="1:32" ht="14.45" customHeight="1" x14ac:dyDescent="0.15">
      <c r="A326" s="244"/>
      <c r="B326" s="108">
        <v>2020</v>
      </c>
      <c r="C326" s="94">
        <f>'2020 CER'!$AI$3</f>
        <v>6481140</v>
      </c>
      <c r="D326" s="94">
        <f>'2020 CER'!$B$36</f>
        <v>99233</v>
      </c>
      <c r="E326" s="99">
        <f>C326-D326</f>
        <v>6381907</v>
      </c>
      <c r="F326" s="95">
        <f>'2020 CER'!$AI$36</f>
        <v>0</v>
      </c>
      <c r="G326" s="95" t="s">
        <v>190</v>
      </c>
      <c r="H326" s="94">
        <f>Account_CP2!$BE$37-Account_CP2!$AX$37</f>
        <v>92582</v>
      </c>
      <c r="I326" s="94" t="s">
        <v>190</v>
      </c>
      <c r="J326" s="116" t="s">
        <v>190</v>
      </c>
      <c r="K326" s="99">
        <f>'2020 ERU'!$AI$3</f>
        <v>0</v>
      </c>
      <c r="L326" s="99">
        <f>'2020 ERU'!$B$36</f>
        <v>0</v>
      </c>
      <c r="M326" s="94">
        <f>K326-L326</f>
        <v>0</v>
      </c>
      <c r="N326" s="95">
        <f>'2020 ERU'!$AI$36</f>
        <v>0</v>
      </c>
      <c r="O326" s="95" t="s">
        <v>190</v>
      </c>
      <c r="P326" s="94">
        <f>Account_CP2!$CU$37-Account_CP2!$CN$37</f>
        <v>0</v>
      </c>
      <c r="Q326" s="94" t="s">
        <v>190</v>
      </c>
      <c r="R326" s="116" t="s">
        <v>190</v>
      </c>
      <c r="S326" s="94">
        <f t="shared" ref="S326:T328" si="260">C326+K326</f>
        <v>6481140</v>
      </c>
      <c r="T326" s="94">
        <f t="shared" si="260"/>
        <v>99233</v>
      </c>
      <c r="U326" s="99">
        <f>S326-T326</f>
        <v>6381907</v>
      </c>
      <c r="V326" s="95">
        <f>F326+N326</f>
        <v>0</v>
      </c>
      <c r="W326" s="95" t="s">
        <v>190</v>
      </c>
      <c r="X326" s="94">
        <f>H326+P326</f>
        <v>92582</v>
      </c>
      <c r="Y326" s="94" t="s">
        <v>190</v>
      </c>
      <c r="Z326" s="116" t="s">
        <v>190</v>
      </c>
      <c r="AA326"/>
      <c r="AB326"/>
      <c r="AC326"/>
      <c r="AD326"/>
      <c r="AE326"/>
      <c r="AF326"/>
    </row>
    <row r="327" spans="1:32" ht="14.45" customHeight="1" x14ac:dyDescent="0.15">
      <c r="A327" s="244"/>
      <c r="B327" s="108">
        <v>2019</v>
      </c>
      <c r="C327" s="94">
        <f>'2019 CER'!$AI$3</f>
        <v>7408117</v>
      </c>
      <c r="D327" s="94">
        <f>'2019 CER'!$B$36</f>
        <v>410569</v>
      </c>
      <c r="E327" s="99">
        <f>C327-D327</f>
        <v>6997548</v>
      </c>
      <c r="F327" s="95">
        <f>'2019 CER'!$AI$36</f>
        <v>0</v>
      </c>
      <c r="G327" s="95" t="s">
        <v>190</v>
      </c>
      <c r="H327" s="94">
        <f>Account_CP2!$AX$37-Account_CP2!$AQ$37</f>
        <v>175197</v>
      </c>
      <c r="I327" s="94" t="s">
        <v>190</v>
      </c>
      <c r="J327" s="116" t="s">
        <v>190</v>
      </c>
      <c r="K327" s="99">
        <f>'2019 ERU'!$AI$3</f>
        <v>0</v>
      </c>
      <c r="L327" s="99">
        <f>'2019 ERU'!$B$36</f>
        <v>0</v>
      </c>
      <c r="M327" s="94">
        <f t="shared" si="249"/>
        <v>0</v>
      </c>
      <c r="N327" s="95">
        <f>'2019 ERU'!$AI$36</f>
        <v>0</v>
      </c>
      <c r="O327" s="95" t="s">
        <v>190</v>
      </c>
      <c r="P327" s="94">
        <f>Account_CP2!$CN$37-Account_CP2!$CG$37</f>
        <v>0</v>
      </c>
      <c r="Q327" s="94" t="s">
        <v>190</v>
      </c>
      <c r="R327" s="116" t="s">
        <v>190</v>
      </c>
      <c r="S327" s="94">
        <f t="shared" si="260"/>
        <v>7408117</v>
      </c>
      <c r="T327" s="94">
        <f t="shared" si="260"/>
        <v>410569</v>
      </c>
      <c r="U327" s="99">
        <f>S327-T327</f>
        <v>6997548</v>
      </c>
      <c r="V327" s="95">
        <f>F327+N327</f>
        <v>0</v>
      </c>
      <c r="W327" s="95" t="s">
        <v>190</v>
      </c>
      <c r="X327" s="94">
        <f>H327+P327</f>
        <v>175197</v>
      </c>
      <c r="Y327" s="94" t="s">
        <v>190</v>
      </c>
      <c r="Z327" s="116" t="s">
        <v>190</v>
      </c>
      <c r="AA327"/>
      <c r="AB327"/>
      <c r="AC327"/>
      <c r="AD327"/>
      <c r="AE327"/>
      <c r="AF327"/>
    </row>
    <row r="328" spans="1:32" ht="14.45" customHeight="1" x14ac:dyDescent="0.15">
      <c r="A328" s="244"/>
      <c r="B328" s="108">
        <v>2018</v>
      </c>
      <c r="C328" s="94">
        <f>'2018 CER'!$AI$3</f>
        <v>5735858</v>
      </c>
      <c r="D328" s="94">
        <f>'2018 CER'!$B$36</f>
        <v>207670</v>
      </c>
      <c r="E328" s="99">
        <f t="shared" ref="E328:E333" si="261">C328-D328</f>
        <v>5528188</v>
      </c>
      <c r="F328" s="95">
        <f>'2018 CER'!$AI$36</f>
        <v>0</v>
      </c>
      <c r="G328" s="95" t="s">
        <v>190</v>
      </c>
      <c r="H328" s="94">
        <f>Account_CP2!$AQ$37-Account_CP2!$AJ$37</f>
        <v>25506</v>
      </c>
      <c r="I328" s="94" t="s">
        <v>190</v>
      </c>
      <c r="J328" s="116" t="s">
        <v>190</v>
      </c>
      <c r="K328" s="99">
        <f>'2018 ERU'!$AI$3</f>
        <v>0</v>
      </c>
      <c r="L328" s="99">
        <f>'2018 ERU'!$B$36</f>
        <v>0</v>
      </c>
      <c r="M328" s="94">
        <f>K328-L328</f>
        <v>0</v>
      </c>
      <c r="N328" s="95">
        <f>'2018 ERU'!$AI$36</f>
        <v>0</v>
      </c>
      <c r="O328" s="95" t="s">
        <v>190</v>
      </c>
      <c r="P328" s="94">
        <f>Account_CP2!$CG$37-Account_CP2!$BZ$37</f>
        <v>0</v>
      </c>
      <c r="Q328" s="94" t="s">
        <v>190</v>
      </c>
      <c r="R328" s="116" t="s">
        <v>190</v>
      </c>
      <c r="S328" s="94">
        <f t="shared" si="260"/>
        <v>5735858</v>
      </c>
      <c r="T328" s="94">
        <f t="shared" si="260"/>
        <v>207670</v>
      </c>
      <c r="U328" s="99">
        <f t="shared" ref="U328:U333" si="262">S328-T328</f>
        <v>5528188</v>
      </c>
      <c r="V328" s="95">
        <f t="shared" ref="V328:V333" si="263">F328+N328</f>
        <v>0</v>
      </c>
      <c r="W328" s="95" t="s">
        <v>190</v>
      </c>
      <c r="X328" s="94">
        <f t="shared" ref="X328:X333" si="264">H328+P328</f>
        <v>25506</v>
      </c>
      <c r="Y328" s="94" t="s">
        <v>190</v>
      </c>
      <c r="Z328" s="116" t="s">
        <v>190</v>
      </c>
      <c r="AA328"/>
      <c r="AB328"/>
      <c r="AC328"/>
      <c r="AD328"/>
      <c r="AE328"/>
      <c r="AF328"/>
    </row>
    <row r="329" spans="1:32" ht="14.45" customHeight="1" x14ac:dyDescent="0.15">
      <c r="A329" s="244"/>
      <c r="B329" s="108">
        <v>2017</v>
      </c>
      <c r="C329" s="94">
        <f>'2017 CER'!$AI$3</f>
        <v>4775495</v>
      </c>
      <c r="D329" s="94">
        <f>'2017 CER'!$B$36</f>
        <v>1178478</v>
      </c>
      <c r="E329" s="99">
        <f t="shared" si="261"/>
        <v>3597017</v>
      </c>
      <c r="F329" s="95">
        <f>'2017 CER'!$AI$36</f>
        <v>0</v>
      </c>
      <c r="G329" s="95" t="s">
        <v>190</v>
      </c>
      <c r="H329" s="94">
        <f>Account_CP2!$AJ$37-Account_CP2!$AC$37</f>
        <v>59992</v>
      </c>
      <c r="I329" s="94" t="s">
        <v>190</v>
      </c>
      <c r="J329" s="116" t="s">
        <v>190</v>
      </c>
      <c r="K329" s="99">
        <f>'2017 ERU'!$AI$3</f>
        <v>5459924</v>
      </c>
      <c r="L329" s="99">
        <f>'2017 ERU'!$B$36</f>
        <v>10835000</v>
      </c>
      <c r="M329" s="94">
        <f t="shared" si="249"/>
        <v>-5375076</v>
      </c>
      <c r="N329" s="95">
        <f>'2017 ERU'!$AI$36</f>
        <v>5459924</v>
      </c>
      <c r="O329" s="95" t="s">
        <v>190</v>
      </c>
      <c r="P329" s="94">
        <f>Account_CP2!$BZ$37-Account_CP2!$BS$37</f>
        <v>0</v>
      </c>
      <c r="Q329" s="94" t="s">
        <v>190</v>
      </c>
      <c r="R329" s="116" t="s">
        <v>190</v>
      </c>
      <c r="S329" s="94">
        <f t="shared" ref="S329:T333" si="265">C329+K329</f>
        <v>10235419</v>
      </c>
      <c r="T329" s="94">
        <f t="shared" si="265"/>
        <v>12013478</v>
      </c>
      <c r="U329" s="99">
        <f t="shared" si="262"/>
        <v>-1778059</v>
      </c>
      <c r="V329" s="95">
        <f t="shared" si="263"/>
        <v>5459924</v>
      </c>
      <c r="W329" s="95" t="s">
        <v>190</v>
      </c>
      <c r="X329" s="94">
        <f t="shared" si="264"/>
        <v>59992</v>
      </c>
      <c r="Y329" s="94" t="s">
        <v>190</v>
      </c>
      <c r="Z329" s="116" t="s">
        <v>190</v>
      </c>
      <c r="AA329"/>
      <c r="AB329"/>
      <c r="AC329"/>
      <c r="AD329"/>
      <c r="AE329"/>
      <c r="AF329"/>
    </row>
    <row r="330" spans="1:32" ht="14.45" customHeight="1" x14ac:dyDescent="0.15">
      <c r="A330" s="244"/>
      <c r="B330" s="109">
        <v>2016</v>
      </c>
      <c r="C330" s="94">
        <f>'2016 CER'!AI3</f>
        <v>7979095</v>
      </c>
      <c r="D330" s="94">
        <f>'2016 CER'!B36</f>
        <v>3589500</v>
      </c>
      <c r="E330" s="99">
        <f t="shared" si="261"/>
        <v>4389595</v>
      </c>
      <c r="F330" s="95">
        <f>'2016 CER'!AI36</f>
        <v>3578108</v>
      </c>
      <c r="G330" s="95" t="s">
        <v>190</v>
      </c>
      <c r="H330" s="94">
        <f>Account_CP2!$AC$37-Account_CP2!$V$37</f>
        <v>44963</v>
      </c>
      <c r="I330" s="94" t="s">
        <v>190</v>
      </c>
      <c r="J330" s="116" t="s">
        <v>190</v>
      </c>
      <c r="K330" s="99">
        <f>'2016 ERU'!AI3</f>
        <v>738305</v>
      </c>
      <c r="L330" s="99">
        <f>'2016 ERU'!B36</f>
        <v>738305</v>
      </c>
      <c r="M330" s="94">
        <f t="shared" si="249"/>
        <v>0</v>
      </c>
      <c r="N330" s="95">
        <f>'2016 ERU'!AI36</f>
        <v>738305</v>
      </c>
      <c r="O330" s="95" t="s">
        <v>190</v>
      </c>
      <c r="P330" s="94">
        <f>Account_CP2!$BS$37</f>
        <v>0</v>
      </c>
      <c r="Q330" s="94" t="s">
        <v>190</v>
      </c>
      <c r="R330" s="116" t="s">
        <v>190</v>
      </c>
      <c r="S330" s="94">
        <f t="shared" si="265"/>
        <v>8717400</v>
      </c>
      <c r="T330" s="94">
        <f t="shared" si="265"/>
        <v>4327805</v>
      </c>
      <c r="U330" s="99">
        <f t="shared" si="262"/>
        <v>4389595</v>
      </c>
      <c r="V330" s="95">
        <f t="shared" si="263"/>
        <v>4316413</v>
      </c>
      <c r="W330" s="95" t="s">
        <v>190</v>
      </c>
      <c r="X330" s="94">
        <f t="shared" si="264"/>
        <v>44963</v>
      </c>
      <c r="Y330" s="94" t="s">
        <v>190</v>
      </c>
      <c r="Z330" s="116" t="s">
        <v>190</v>
      </c>
      <c r="AA330"/>
      <c r="AB330"/>
      <c r="AC330"/>
      <c r="AD330"/>
      <c r="AE330"/>
      <c r="AF330"/>
    </row>
    <row r="331" spans="1:32" ht="14.45" customHeight="1" x14ac:dyDescent="0.15">
      <c r="A331" s="244"/>
      <c r="B331" s="109">
        <v>2015</v>
      </c>
      <c r="C331" s="99">
        <f>'2015 CER'!AI3</f>
        <v>4916907</v>
      </c>
      <c r="D331" s="99">
        <f>'2015 CER'!B36</f>
        <v>753110</v>
      </c>
      <c r="E331" s="99">
        <f t="shared" si="261"/>
        <v>4163797</v>
      </c>
      <c r="F331" s="95">
        <f>'2015 CER'!AI36</f>
        <v>0</v>
      </c>
      <c r="G331" s="100" t="s">
        <v>190</v>
      </c>
      <c r="H331" s="94">
        <f>Account_CP2!$V$37-Account_CP2!$O$37</f>
        <v>46173</v>
      </c>
      <c r="I331" s="99" t="s">
        <v>190</v>
      </c>
      <c r="J331" s="115" t="s">
        <v>190</v>
      </c>
      <c r="K331" s="99">
        <v>0</v>
      </c>
      <c r="L331" s="99">
        <v>0</v>
      </c>
      <c r="M331" s="94">
        <f t="shared" si="249"/>
        <v>0</v>
      </c>
      <c r="N331" s="95">
        <v>0</v>
      </c>
      <c r="O331" s="100" t="s">
        <v>190</v>
      </c>
      <c r="P331" s="99">
        <v>0</v>
      </c>
      <c r="Q331" s="99" t="s">
        <v>190</v>
      </c>
      <c r="R331" s="115" t="s">
        <v>190</v>
      </c>
      <c r="S331" s="99">
        <f t="shared" si="265"/>
        <v>4916907</v>
      </c>
      <c r="T331" s="99">
        <f t="shared" si="265"/>
        <v>753110</v>
      </c>
      <c r="U331" s="99">
        <f t="shared" si="262"/>
        <v>4163797</v>
      </c>
      <c r="V331" s="95">
        <f t="shared" si="263"/>
        <v>0</v>
      </c>
      <c r="W331" s="100" t="s">
        <v>190</v>
      </c>
      <c r="X331" s="94">
        <f t="shared" si="264"/>
        <v>46173</v>
      </c>
      <c r="Y331" s="99" t="s">
        <v>190</v>
      </c>
      <c r="Z331" s="115" t="s">
        <v>190</v>
      </c>
      <c r="AA331"/>
      <c r="AB331"/>
      <c r="AC331"/>
      <c r="AD331"/>
      <c r="AE331"/>
      <c r="AF331"/>
    </row>
    <row r="332" spans="1:32" ht="14.45" customHeight="1" x14ac:dyDescent="0.15">
      <c r="A332" s="244"/>
      <c r="B332" s="109">
        <v>2014</v>
      </c>
      <c r="C332" s="99">
        <f>'2014 CER'!AI3</f>
        <v>1154070</v>
      </c>
      <c r="D332" s="99">
        <f>'2014 CER'!B36</f>
        <v>167074</v>
      </c>
      <c r="E332" s="99">
        <f t="shared" si="261"/>
        <v>986996</v>
      </c>
      <c r="F332" s="95">
        <f>'2014 CER'!AI36</f>
        <v>0</v>
      </c>
      <c r="G332" s="100" t="s">
        <v>190</v>
      </c>
      <c r="H332" s="94">
        <f>Account_CP2!$O$37-Account_CP2!$H$37</f>
        <v>0</v>
      </c>
      <c r="I332" s="99" t="s">
        <v>190</v>
      </c>
      <c r="J332" s="115" t="s">
        <v>190</v>
      </c>
      <c r="K332" s="99">
        <v>0</v>
      </c>
      <c r="L332" s="99">
        <v>0</v>
      </c>
      <c r="M332" s="94">
        <f t="shared" si="249"/>
        <v>0</v>
      </c>
      <c r="N332" s="95">
        <v>0</v>
      </c>
      <c r="O332" s="100" t="s">
        <v>190</v>
      </c>
      <c r="P332" s="99">
        <v>0</v>
      </c>
      <c r="Q332" s="99" t="s">
        <v>190</v>
      </c>
      <c r="R332" s="115" t="s">
        <v>190</v>
      </c>
      <c r="S332" s="99">
        <f t="shared" si="265"/>
        <v>1154070</v>
      </c>
      <c r="T332" s="99">
        <f t="shared" si="265"/>
        <v>167074</v>
      </c>
      <c r="U332" s="99">
        <f t="shared" si="262"/>
        <v>986996</v>
      </c>
      <c r="V332" s="95">
        <f t="shared" si="263"/>
        <v>0</v>
      </c>
      <c r="W332" s="100" t="s">
        <v>190</v>
      </c>
      <c r="X332" s="94">
        <f t="shared" si="264"/>
        <v>0</v>
      </c>
      <c r="Y332" s="99" t="s">
        <v>190</v>
      </c>
      <c r="Z332" s="115" t="s">
        <v>190</v>
      </c>
      <c r="AA332"/>
      <c r="AB332"/>
      <c r="AC332"/>
      <c r="AD332"/>
      <c r="AE332"/>
      <c r="AF332"/>
    </row>
    <row r="333" spans="1:32" ht="14.45" customHeight="1" x14ac:dyDescent="0.15">
      <c r="A333" s="244"/>
      <c r="B333" s="109">
        <v>2013</v>
      </c>
      <c r="C333" s="99">
        <f>'2013 CER'!AI3</f>
        <v>885</v>
      </c>
      <c r="D333" s="99">
        <f>'2013 CER'!B36</f>
        <v>0</v>
      </c>
      <c r="E333" s="99">
        <f t="shared" si="261"/>
        <v>885</v>
      </c>
      <c r="F333" s="95">
        <f>'2013 CER'!AI36</f>
        <v>0</v>
      </c>
      <c r="G333" s="100" t="s">
        <v>190</v>
      </c>
      <c r="H333" s="94">
        <f>Account_CP2!$H$37</f>
        <v>0</v>
      </c>
      <c r="I333" s="99" t="s">
        <v>190</v>
      </c>
      <c r="J333" s="115" t="s">
        <v>190</v>
      </c>
      <c r="K333" s="99">
        <v>0</v>
      </c>
      <c r="L333" s="99">
        <v>0</v>
      </c>
      <c r="M333" s="94">
        <f t="shared" si="249"/>
        <v>0</v>
      </c>
      <c r="N333" s="95">
        <v>0</v>
      </c>
      <c r="O333" s="100" t="s">
        <v>190</v>
      </c>
      <c r="P333" s="99">
        <v>0</v>
      </c>
      <c r="Q333" s="99" t="s">
        <v>190</v>
      </c>
      <c r="R333" s="115" t="s">
        <v>190</v>
      </c>
      <c r="S333" s="99">
        <f t="shared" si="265"/>
        <v>885</v>
      </c>
      <c r="T333" s="99">
        <f t="shared" si="265"/>
        <v>0</v>
      </c>
      <c r="U333" s="99">
        <f t="shared" si="262"/>
        <v>885</v>
      </c>
      <c r="V333" s="95">
        <f t="shared" si="263"/>
        <v>0</v>
      </c>
      <c r="W333" s="100" t="s">
        <v>190</v>
      </c>
      <c r="X333" s="94">
        <f t="shared" si="264"/>
        <v>0</v>
      </c>
      <c r="Y333" s="99" t="s">
        <v>190</v>
      </c>
      <c r="Z333" s="115" t="s">
        <v>190</v>
      </c>
      <c r="AA333"/>
      <c r="AB333"/>
      <c r="AC333"/>
      <c r="AD333"/>
      <c r="AE333"/>
      <c r="AF333"/>
    </row>
    <row r="334" spans="1:32" ht="14.45" customHeight="1" x14ac:dyDescent="0.15">
      <c r="A334" s="245"/>
      <c r="B334" s="110" t="s">
        <v>164</v>
      </c>
      <c r="C334" s="92">
        <f>SUM(C325:C333)</f>
        <v>43994539</v>
      </c>
      <c r="D334" s="92">
        <f>SUM(D325:D333)</f>
        <v>17778504</v>
      </c>
      <c r="E334" s="92">
        <f>SUM(E325:E333)</f>
        <v>26216035</v>
      </c>
      <c r="F334" s="91">
        <f>SUM(F325:F333)</f>
        <v>3578108</v>
      </c>
      <c r="G334" s="91" t="s">
        <v>190</v>
      </c>
      <c r="H334" s="92">
        <f>SUM(H325:H333)</f>
        <v>464481</v>
      </c>
      <c r="I334" s="92" t="s">
        <v>190</v>
      </c>
      <c r="J334" s="117" t="s">
        <v>190</v>
      </c>
      <c r="K334" s="92">
        <f>SUM(K325:K333)</f>
        <v>6198229</v>
      </c>
      <c r="L334" s="92">
        <f>SUM(L325:L333)</f>
        <v>11573305</v>
      </c>
      <c r="M334" s="92">
        <f t="shared" si="249"/>
        <v>-5375076</v>
      </c>
      <c r="N334" s="91">
        <f>SUM(N325:N333)</f>
        <v>6198229</v>
      </c>
      <c r="O334" s="91" t="s">
        <v>190</v>
      </c>
      <c r="P334" s="92">
        <f>SUM(P325:P333)</f>
        <v>0</v>
      </c>
      <c r="Q334" s="92" t="s">
        <v>190</v>
      </c>
      <c r="R334" s="117" t="s">
        <v>190</v>
      </c>
      <c r="S334" s="92">
        <f>SUM(S325:S333)</f>
        <v>50192768</v>
      </c>
      <c r="T334" s="92">
        <f>SUM(T325:T333)</f>
        <v>29351809</v>
      </c>
      <c r="U334" s="92">
        <f>SUM(U325:U333)</f>
        <v>20840959</v>
      </c>
      <c r="V334" s="91">
        <f>SUM(V325:V333)</f>
        <v>9776337</v>
      </c>
      <c r="W334" s="91" t="s">
        <v>190</v>
      </c>
      <c r="X334" s="92">
        <f>SUM(X325:X333)</f>
        <v>464481</v>
      </c>
      <c r="Y334" s="92" t="s">
        <v>190</v>
      </c>
      <c r="Z334" s="117" t="s">
        <v>190</v>
      </c>
      <c r="AA334"/>
      <c r="AB334"/>
      <c r="AC334"/>
      <c r="AD334"/>
      <c r="AE334"/>
      <c r="AF334"/>
    </row>
    <row r="335" spans="1:32" ht="14.45" customHeight="1" x14ac:dyDescent="0.15">
      <c r="A335" s="243" t="s">
        <v>186</v>
      </c>
      <c r="B335" s="108">
        <v>2021</v>
      </c>
      <c r="C335" s="94">
        <f>'2021 CER'!$AJ$3</f>
        <v>58970527</v>
      </c>
      <c r="D335" s="94">
        <f>'2021 CER'!$B$37</f>
        <v>15516812</v>
      </c>
      <c r="E335" s="99">
        <f>C335-D335</f>
        <v>43453715</v>
      </c>
      <c r="F335" s="95">
        <f>'2021 CER'!$AJ$37</f>
        <v>0</v>
      </c>
      <c r="G335" s="95" t="s">
        <v>190</v>
      </c>
      <c r="H335" s="94">
        <f>Account_CP2!$BL$38-Account_CP2!$BE$38</f>
        <v>16962987</v>
      </c>
      <c r="I335" s="94" t="s">
        <v>190</v>
      </c>
      <c r="J335" s="116" t="s">
        <v>190</v>
      </c>
      <c r="K335" s="99">
        <f>'2021 ERU'!$AJ$3</f>
        <v>229916</v>
      </c>
      <c r="L335" s="99">
        <f>'2021 ERU'!$B$37</f>
        <v>1</v>
      </c>
      <c r="M335" s="99">
        <f>K335-L335</f>
        <v>229915</v>
      </c>
      <c r="N335" s="95">
        <f>'2021 ERU'!$AJ$37</f>
        <v>0</v>
      </c>
      <c r="O335" s="95" t="s">
        <v>190</v>
      </c>
      <c r="P335" s="94">
        <f>Account_CP2!$DB$38-Account_CP2!$CU$38</f>
        <v>1696546</v>
      </c>
      <c r="Q335" s="94" t="s">
        <v>190</v>
      </c>
      <c r="R335" s="116" t="s">
        <v>190</v>
      </c>
      <c r="S335" s="94">
        <f t="shared" ref="S335" si="266">C335+K335</f>
        <v>59200443</v>
      </c>
      <c r="T335" s="94">
        <f t="shared" ref="T335" si="267">D335+L335</f>
        <v>15516813</v>
      </c>
      <c r="U335" s="99">
        <f>S335-T335</f>
        <v>43683630</v>
      </c>
      <c r="V335" s="95">
        <f>F335+N335</f>
        <v>0</v>
      </c>
      <c r="W335" s="95" t="s">
        <v>190</v>
      </c>
      <c r="X335" s="94">
        <f>H335+P335</f>
        <v>18659533</v>
      </c>
      <c r="Y335" s="94" t="s">
        <v>190</v>
      </c>
      <c r="Z335" s="116" t="s">
        <v>190</v>
      </c>
      <c r="AA335"/>
      <c r="AB335"/>
      <c r="AC335"/>
      <c r="AD335"/>
      <c r="AE335"/>
      <c r="AF335"/>
    </row>
    <row r="336" spans="1:32" ht="14.45" customHeight="1" x14ac:dyDescent="0.15">
      <c r="A336" s="244"/>
      <c r="B336" s="108">
        <v>2020</v>
      </c>
      <c r="C336" s="94">
        <f>'2020 CER'!$AJ$3</f>
        <v>23760094</v>
      </c>
      <c r="D336" s="94">
        <f>'2020 CER'!$B$37</f>
        <v>14606789</v>
      </c>
      <c r="E336" s="99">
        <f>C336-D336</f>
        <v>9153305</v>
      </c>
      <c r="F336" s="95">
        <f>'2020 CER'!$AJ$37</f>
        <v>0</v>
      </c>
      <c r="G336" s="95" t="s">
        <v>190</v>
      </c>
      <c r="H336" s="94">
        <f>Account_CP2!$BE$38-Account_CP2!$AX$38</f>
        <v>5578915</v>
      </c>
      <c r="I336" s="94" t="s">
        <v>190</v>
      </c>
      <c r="J336" s="116" t="s">
        <v>190</v>
      </c>
      <c r="K336" s="99">
        <f>'2020 ERU'!$AJ$3</f>
        <v>1300000</v>
      </c>
      <c r="L336" s="99">
        <f>'2020 ERU'!$B$37</f>
        <v>0</v>
      </c>
      <c r="M336" s="99">
        <f>K336-L336</f>
        <v>1300000</v>
      </c>
      <c r="N336" s="95">
        <f>'2020 ERU'!$AJ$37</f>
        <v>0</v>
      </c>
      <c r="O336" s="95" t="s">
        <v>190</v>
      </c>
      <c r="P336" s="94">
        <f>Account_CP2!$CU$38-Account_CP2!$CN$38</f>
        <v>537876</v>
      </c>
      <c r="Q336" s="94" t="s">
        <v>190</v>
      </c>
      <c r="R336" s="116" t="s">
        <v>190</v>
      </c>
      <c r="S336" s="94">
        <f t="shared" ref="S336:T338" si="268">C336+K336</f>
        <v>25060094</v>
      </c>
      <c r="T336" s="94">
        <f t="shared" si="268"/>
        <v>14606789</v>
      </c>
      <c r="U336" s="99">
        <f>S336-T336</f>
        <v>10453305</v>
      </c>
      <c r="V336" s="95">
        <f>F336+N336</f>
        <v>0</v>
      </c>
      <c r="W336" s="95" t="s">
        <v>190</v>
      </c>
      <c r="X336" s="94">
        <f>H336+P336</f>
        <v>6116791</v>
      </c>
      <c r="Y336" s="94" t="s">
        <v>190</v>
      </c>
      <c r="Z336" s="116" t="s">
        <v>190</v>
      </c>
      <c r="AA336"/>
      <c r="AB336"/>
      <c r="AC336"/>
      <c r="AD336"/>
      <c r="AE336"/>
      <c r="AF336"/>
    </row>
    <row r="337" spans="1:32" ht="14.45" customHeight="1" x14ac:dyDescent="0.15">
      <c r="A337" s="244"/>
      <c r="B337" s="108">
        <v>2019</v>
      </c>
      <c r="C337" s="94">
        <f>'2019 CER'!$AJ$3</f>
        <v>17834868</v>
      </c>
      <c r="D337" s="94">
        <f>'2019 CER'!$B$37</f>
        <v>12272073</v>
      </c>
      <c r="E337" s="99">
        <f>C337-D337</f>
        <v>5562795</v>
      </c>
      <c r="F337" s="95">
        <f>'2019 CER'!$AJ$37</f>
        <v>0</v>
      </c>
      <c r="G337" s="95" t="s">
        <v>190</v>
      </c>
      <c r="H337" s="94">
        <f>Account_CP2!$AX$38-Account_CP2!$AQ$38</f>
        <v>3794868</v>
      </c>
      <c r="I337" s="94" t="s">
        <v>190</v>
      </c>
      <c r="J337" s="116" t="s">
        <v>190</v>
      </c>
      <c r="K337" s="99">
        <f>'2019 ERU'!$AJ$3</f>
        <v>78336356</v>
      </c>
      <c r="L337" s="99">
        <f>'2019 ERU'!$B$37</f>
        <v>0</v>
      </c>
      <c r="M337" s="99">
        <f t="shared" si="249"/>
        <v>78336356</v>
      </c>
      <c r="N337" s="95">
        <f>'2019 ERU'!$AJ$37</f>
        <v>0</v>
      </c>
      <c r="O337" s="95" t="s">
        <v>190</v>
      </c>
      <c r="P337" s="94">
        <f>Account_CP2!$CN$38-Account_CP2!$CG$38</f>
        <v>154276</v>
      </c>
      <c r="Q337" s="94" t="s">
        <v>190</v>
      </c>
      <c r="R337" s="116" t="s">
        <v>190</v>
      </c>
      <c r="S337" s="94">
        <f t="shared" si="268"/>
        <v>96171224</v>
      </c>
      <c r="T337" s="94">
        <f t="shared" si="268"/>
        <v>12272073</v>
      </c>
      <c r="U337" s="99">
        <f>S337-T337</f>
        <v>83899151</v>
      </c>
      <c r="V337" s="95">
        <f>F337+N337</f>
        <v>0</v>
      </c>
      <c r="W337" s="95" t="s">
        <v>190</v>
      </c>
      <c r="X337" s="94">
        <f>H337+P337</f>
        <v>3949144</v>
      </c>
      <c r="Y337" s="94" t="s">
        <v>190</v>
      </c>
      <c r="Z337" s="116" t="s">
        <v>190</v>
      </c>
      <c r="AA337"/>
      <c r="AB337"/>
      <c r="AC337"/>
      <c r="AD337"/>
      <c r="AE337"/>
      <c r="AF337"/>
    </row>
    <row r="338" spans="1:32" ht="14.45" customHeight="1" x14ac:dyDescent="0.15">
      <c r="A338" s="244"/>
      <c r="B338" s="108">
        <v>2018</v>
      </c>
      <c r="C338" s="94">
        <f>'2018 CER'!$AJ$3</f>
        <v>17573512</v>
      </c>
      <c r="D338" s="94">
        <f>'2018 CER'!$B$37</f>
        <v>10956989</v>
      </c>
      <c r="E338" s="99">
        <f t="shared" ref="E338:E343" si="269">C338-D338</f>
        <v>6616523</v>
      </c>
      <c r="F338" s="95">
        <f>'2018 CER'!$AJ$37</f>
        <v>0</v>
      </c>
      <c r="G338" s="95" t="s">
        <v>190</v>
      </c>
      <c r="H338" s="94">
        <f>Account_CP2!$AQ$38-Account_CP2!$AJ$38</f>
        <v>1691468</v>
      </c>
      <c r="I338" s="94" t="s">
        <v>190</v>
      </c>
      <c r="J338" s="116" t="s">
        <v>190</v>
      </c>
      <c r="K338" s="99">
        <f>'2018 ERU'!$AJ$3</f>
        <v>0</v>
      </c>
      <c r="L338" s="99">
        <f>'2018 ERU'!$B$37</f>
        <v>0</v>
      </c>
      <c r="M338" s="99">
        <f>K338-L338</f>
        <v>0</v>
      </c>
      <c r="N338" s="95">
        <f>'2018 ERU'!$AJ$37</f>
        <v>0</v>
      </c>
      <c r="O338" s="95" t="s">
        <v>190</v>
      </c>
      <c r="P338" s="94">
        <f>Account_CP2!$CG$38-Account_CP2!$BZ$38</f>
        <v>0</v>
      </c>
      <c r="Q338" s="94" t="s">
        <v>190</v>
      </c>
      <c r="R338" s="116" t="s">
        <v>190</v>
      </c>
      <c r="S338" s="94">
        <f t="shared" si="268"/>
        <v>17573512</v>
      </c>
      <c r="T338" s="94">
        <f t="shared" si="268"/>
        <v>10956989</v>
      </c>
      <c r="U338" s="99">
        <f t="shared" ref="U338:U343" si="270">S338-T338</f>
        <v>6616523</v>
      </c>
      <c r="V338" s="95">
        <f t="shared" ref="V338:V343" si="271">F338+N338</f>
        <v>0</v>
      </c>
      <c r="W338" s="95" t="s">
        <v>190</v>
      </c>
      <c r="X338" s="94">
        <f t="shared" ref="X338:X343" si="272">H338+P338</f>
        <v>1691468</v>
      </c>
      <c r="Y338" s="94" t="s">
        <v>190</v>
      </c>
      <c r="Z338" s="116" t="s">
        <v>190</v>
      </c>
      <c r="AA338"/>
      <c r="AB338"/>
      <c r="AC338"/>
      <c r="AD338"/>
      <c r="AE338"/>
      <c r="AF338"/>
    </row>
    <row r="339" spans="1:32" ht="14.45" customHeight="1" x14ac:dyDescent="0.15">
      <c r="A339" s="244"/>
      <c r="B339" s="108">
        <v>2017</v>
      </c>
      <c r="C339" s="94">
        <f>'2017 CER'!$AJ$3</f>
        <v>17439189</v>
      </c>
      <c r="D339" s="94">
        <f>'2017 CER'!$B$37</f>
        <v>14749904</v>
      </c>
      <c r="E339" s="99">
        <f t="shared" si="269"/>
        <v>2689285</v>
      </c>
      <c r="F339" s="95">
        <f>'2017 CER'!$AJ$37</f>
        <v>1821654</v>
      </c>
      <c r="G339" s="95" t="s">
        <v>190</v>
      </c>
      <c r="H339" s="94">
        <f>Account_CP2!$AJ$38-Account_CP2!$AC$38</f>
        <v>1133591</v>
      </c>
      <c r="I339" s="94" t="s">
        <v>190</v>
      </c>
      <c r="J339" s="116" t="s">
        <v>190</v>
      </c>
      <c r="K339" s="99">
        <f>'2017 ERU'!$AJ$3</f>
        <v>0</v>
      </c>
      <c r="L339" s="99">
        <f>'2017 ERU'!$B$37</f>
        <v>0</v>
      </c>
      <c r="M339" s="99">
        <f t="shared" si="249"/>
        <v>0</v>
      </c>
      <c r="N339" s="95">
        <f>'2017 ERU'!$AJ$37</f>
        <v>0</v>
      </c>
      <c r="O339" s="95" t="s">
        <v>190</v>
      </c>
      <c r="P339" s="94">
        <f>Account_CP2!$BZ$38-Account_CP2!$BS$38</f>
        <v>0</v>
      </c>
      <c r="Q339" s="94" t="s">
        <v>190</v>
      </c>
      <c r="R339" s="116" t="s">
        <v>190</v>
      </c>
      <c r="S339" s="94">
        <f t="shared" ref="S339:T343" si="273">C339+K339</f>
        <v>17439189</v>
      </c>
      <c r="T339" s="94">
        <f t="shared" si="273"/>
        <v>14749904</v>
      </c>
      <c r="U339" s="99">
        <f t="shared" si="270"/>
        <v>2689285</v>
      </c>
      <c r="V339" s="95">
        <f t="shared" si="271"/>
        <v>1821654</v>
      </c>
      <c r="W339" s="95" t="s">
        <v>190</v>
      </c>
      <c r="X339" s="94">
        <f t="shared" si="272"/>
        <v>1133591</v>
      </c>
      <c r="Y339" s="94" t="s">
        <v>190</v>
      </c>
      <c r="Z339" s="116" t="s">
        <v>190</v>
      </c>
      <c r="AA339"/>
      <c r="AB339"/>
      <c r="AC339"/>
      <c r="AD339"/>
      <c r="AE339"/>
      <c r="AF339"/>
    </row>
    <row r="340" spans="1:32" ht="14.45" customHeight="1" x14ac:dyDescent="0.15">
      <c r="A340" s="244"/>
      <c r="B340" s="109">
        <v>2016</v>
      </c>
      <c r="C340" s="94">
        <f>'2016 CER'!AJ3</f>
        <v>15213355</v>
      </c>
      <c r="D340" s="94">
        <f>'2016 CER'!B37</f>
        <v>7540375</v>
      </c>
      <c r="E340" s="99">
        <f t="shared" si="269"/>
        <v>7672980</v>
      </c>
      <c r="F340" s="95">
        <f>'2016 CER'!AJ37</f>
        <v>0</v>
      </c>
      <c r="G340" s="95" t="s">
        <v>190</v>
      </c>
      <c r="H340" s="94">
        <f>Account_CP2!$AC$38-Account_CP2!$V$38</f>
        <v>304578</v>
      </c>
      <c r="I340" s="94" t="s">
        <v>190</v>
      </c>
      <c r="J340" s="116" t="s">
        <v>190</v>
      </c>
      <c r="K340" s="99">
        <f>'2016 ERU'!AJ3</f>
        <v>0</v>
      </c>
      <c r="L340" s="99">
        <f>'2016 ERU'!B37</f>
        <v>0</v>
      </c>
      <c r="M340" s="99">
        <f t="shared" si="249"/>
        <v>0</v>
      </c>
      <c r="N340" s="95">
        <f>'2016 ERU'!AJ37</f>
        <v>0</v>
      </c>
      <c r="O340" s="95" t="s">
        <v>190</v>
      </c>
      <c r="P340" s="94">
        <f>Account_CP2!$BS$38</f>
        <v>0</v>
      </c>
      <c r="Q340" s="94" t="s">
        <v>190</v>
      </c>
      <c r="R340" s="116" t="s">
        <v>190</v>
      </c>
      <c r="S340" s="94">
        <f t="shared" si="273"/>
        <v>15213355</v>
      </c>
      <c r="T340" s="94">
        <f t="shared" si="273"/>
        <v>7540375</v>
      </c>
      <c r="U340" s="99">
        <f t="shared" si="270"/>
        <v>7672980</v>
      </c>
      <c r="V340" s="95">
        <f t="shared" si="271"/>
        <v>0</v>
      </c>
      <c r="W340" s="95" t="s">
        <v>190</v>
      </c>
      <c r="X340" s="94">
        <f t="shared" si="272"/>
        <v>304578</v>
      </c>
      <c r="Y340" s="94" t="s">
        <v>190</v>
      </c>
      <c r="Z340" s="116" t="s">
        <v>190</v>
      </c>
      <c r="AA340"/>
      <c r="AB340"/>
      <c r="AC340"/>
      <c r="AD340"/>
      <c r="AE340"/>
      <c r="AF340"/>
    </row>
    <row r="341" spans="1:32" ht="14.45" customHeight="1" x14ac:dyDescent="0.15">
      <c r="A341" s="244"/>
      <c r="B341" s="109">
        <v>2015</v>
      </c>
      <c r="C341" s="99">
        <f>'2015 CER'!AJ3</f>
        <v>18554908</v>
      </c>
      <c r="D341" s="99">
        <f>'2015 CER'!B37</f>
        <v>12793201</v>
      </c>
      <c r="E341" s="99">
        <f t="shared" si="269"/>
        <v>5761707</v>
      </c>
      <c r="F341" s="95">
        <f>'2015 CER'!AJ37</f>
        <v>0</v>
      </c>
      <c r="G341" s="100" t="s">
        <v>190</v>
      </c>
      <c r="H341" s="94">
        <f>Account_CP2!$V$38-Account_CP2!$O$38</f>
        <v>519139</v>
      </c>
      <c r="I341" s="99" t="s">
        <v>190</v>
      </c>
      <c r="J341" s="115" t="s">
        <v>190</v>
      </c>
      <c r="K341" s="99">
        <v>0</v>
      </c>
      <c r="L341" s="99">
        <v>0</v>
      </c>
      <c r="M341" s="99">
        <f t="shared" si="249"/>
        <v>0</v>
      </c>
      <c r="N341" s="95">
        <v>0</v>
      </c>
      <c r="O341" s="100" t="s">
        <v>190</v>
      </c>
      <c r="P341" s="99">
        <v>0</v>
      </c>
      <c r="Q341" s="99" t="s">
        <v>190</v>
      </c>
      <c r="R341" s="115" t="s">
        <v>190</v>
      </c>
      <c r="S341" s="99">
        <f t="shared" si="273"/>
        <v>18554908</v>
      </c>
      <c r="T341" s="99">
        <f t="shared" si="273"/>
        <v>12793201</v>
      </c>
      <c r="U341" s="99">
        <f t="shared" si="270"/>
        <v>5761707</v>
      </c>
      <c r="V341" s="95">
        <f t="shared" si="271"/>
        <v>0</v>
      </c>
      <c r="W341" s="100" t="s">
        <v>190</v>
      </c>
      <c r="X341" s="94">
        <f t="shared" si="272"/>
        <v>519139</v>
      </c>
      <c r="Y341" s="99" t="s">
        <v>190</v>
      </c>
      <c r="Z341" s="115" t="s">
        <v>190</v>
      </c>
      <c r="AA341"/>
      <c r="AB341"/>
      <c r="AC341"/>
      <c r="AD341"/>
      <c r="AE341"/>
      <c r="AF341"/>
    </row>
    <row r="342" spans="1:32" ht="14.45" customHeight="1" x14ac:dyDescent="0.15">
      <c r="A342" s="244"/>
      <c r="B342" s="109">
        <v>2014</v>
      </c>
      <c r="C342" s="99">
        <f>'2014 CER'!AJ3</f>
        <v>5726518</v>
      </c>
      <c r="D342" s="99">
        <f>'2014 CER'!B37</f>
        <v>2247233</v>
      </c>
      <c r="E342" s="99">
        <f t="shared" si="269"/>
        <v>3479285</v>
      </c>
      <c r="F342" s="95">
        <f>'2014 CER'!AJ37</f>
        <v>0</v>
      </c>
      <c r="G342" s="100" t="s">
        <v>190</v>
      </c>
      <c r="H342" s="94">
        <f>Account_CP2!$O$38-Account_CP2!$H$38</f>
        <v>31122</v>
      </c>
      <c r="I342" s="99" t="s">
        <v>190</v>
      </c>
      <c r="J342" s="115" t="s">
        <v>190</v>
      </c>
      <c r="K342" s="99">
        <v>0</v>
      </c>
      <c r="L342" s="99">
        <v>0</v>
      </c>
      <c r="M342" s="99">
        <f t="shared" si="249"/>
        <v>0</v>
      </c>
      <c r="N342" s="95">
        <v>0</v>
      </c>
      <c r="O342" s="100" t="s">
        <v>190</v>
      </c>
      <c r="P342" s="99">
        <v>0</v>
      </c>
      <c r="Q342" s="99" t="s">
        <v>190</v>
      </c>
      <c r="R342" s="115" t="s">
        <v>190</v>
      </c>
      <c r="S342" s="99">
        <f t="shared" si="273"/>
        <v>5726518</v>
      </c>
      <c r="T342" s="99">
        <f t="shared" si="273"/>
        <v>2247233</v>
      </c>
      <c r="U342" s="99">
        <f t="shared" si="270"/>
        <v>3479285</v>
      </c>
      <c r="V342" s="95">
        <f t="shared" si="271"/>
        <v>0</v>
      </c>
      <c r="W342" s="100" t="s">
        <v>190</v>
      </c>
      <c r="X342" s="94">
        <f t="shared" si="272"/>
        <v>31122</v>
      </c>
      <c r="Y342" s="99" t="s">
        <v>190</v>
      </c>
      <c r="Z342" s="115" t="s">
        <v>190</v>
      </c>
      <c r="AA342"/>
      <c r="AB342"/>
      <c r="AC342"/>
      <c r="AD342"/>
      <c r="AE342"/>
      <c r="AF342"/>
    </row>
    <row r="343" spans="1:32" ht="14.45" customHeight="1" x14ac:dyDescent="0.15">
      <c r="A343" s="244"/>
      <c r="B343" s="109">
        <v>2013</v>
      </c>
      <c r="C343" s="99">
        <f>'2013 CER'!AJ3</f>
        <v>403959</v>
      </c>
      <c r="D343" s="99">
        <f>'2013 CER'!B37</f>
        <v>172337</v>
      </c>
      <c r="E343" s="99">
        <f t="shared" si="269"/>
        <v>231622</v>
      </c>
      <c r="F343" s="95">
        <f>'2013 CER'!AJ37</f>
        <v>0</v>
      </c>
      <c r="G343" s="100" t="s">
        <v>190</v>
      </c>
      <c r="H343" s="94">
        <f>Account_CP2!$H$38</f>
        <v>0</v>
      </c>
      <c r="I343" s="99" t="s">
        <v>190</v>
      </c>
      <c r="J343" s="115" t="s">
        <v>190</v>
      </c>
      <c r="K343" s="99">
        <v>0</v>
      </c>
      <c r="L343" s="99">
        <v>0</v>
      </c>
      <c r="M343" s="99">
        <f t="shared" si="249"/>
        <v>0</v>
      </c>
      <c r="N343" s="95">
        <v>0</v>
      </c>
      <c r="O343" s="100" t="s">
        <v>190</v>
      </c>
      <c r="P343" s="99">
        <v>0</v>
      </c>
      <c r="Q343" s="99" t="s">
        <v>190</v>
      </c>
      <c r="R343" s="115" t="s">
        <v>190</v>
      </c>
      <c r="S343" s="99">
        <f t="shared" si="273"/>
        <v>403959</v>
      </c>
      <c r="T343" s="99">
        <f t="shared" si="273"/>
        <v>172337</v>
      </c>
      <c r="U343" s="99">
        <f t="shared" si="270"/>
        <v>231622</v>
      </c>
      <c r="V343" s="95">
        <f t="shared" si="271"/>
        <v>0</v>
      </c>
      <c r="W343" s="100" t="s">
        <v>190</v>
      </c>
      <c r="X343" s="94">
        <f t="shared" si="272"/>
        <v>0</v>
      </c>
      <c r="Y343" s="99" t="s">
        <v>190</v>
      </c>
      <c r="Z343" s="115" t="s">
        <v>190</v>
      </c>
      <c r="AA343"/>
      <c r="AB343"/>
      <c r="AC343"/>
      <c r="AD343"/>
      <c r="AE343"/>
      <c r="AF343"/>
    </row>
    <row r="344" spans="1:32" ht="14.45" customHeight="1" x14ac:dyDescent="0.15">
      <c r="A344" s="245"/>
      <c r="B344" s="110" t="s">
        <v>164</v>
      </c>
      <c r="C344" s="92">
        <f>SUM(C335:C343)</f>
        <v>175476930</v>
      </c>
      <c r="D344" s="92">
        <f>SUM(D335:D343)</f>
        <v>90855713</v>
      </c>
      <c r="E344" s="92">
        <f>SUM(E335:E343)</f>
        <v>84621217</v>
      </c>
      <c r="F344" s="91">
        <f>SUM(F335:F343)</f>
        <v>1821654</v>
      </c>
      <c r="G344" s="91" t="s">
        <v>190</v>
      </c>
      <c r="H344" s="92">
        <f>SUM(H335:H343)</f>
        <v>30016668</v>
      </c>
      <c r="I344" s="92" t="s">
        <v>190</v>
      </c>
      <c r="J344" s="117" t="s">
        <v>190</v>
      </c>
      <c r="K344" s="92">
        <f>SUM(K335:K343)</f>
        <v>79866272</v>
      </c>
      <c r="L344" s="92">
        <f>SUM(L335:L343)</f>
        <v>1</v>
      </c>
      <c r="M344" s="92">
        <f t="shared" si="249"/>
        <v>79866271</v>
      </c>
      <c r="N344" s="91">
        <f>SUM(N335:N343)</f>
        <v>0</v>
      </c>
      <c r="O344" s="91" t="s">
        <v>190</v>
      </c>
      <c r="P344" s="92">
        <f>SUM(P335:P343)</f>
        <v>2388698</v>
      </c>
      <c r="Q344" s="92" t="s">
        <v>190</v>
      </c>
      <c r="R344" s="117" t="s">
        <v>190</v>
      </c>
      <c r="S344" s="92">
        <f>SUM(S335:S343)</f>
        <v>255343202</v>
      </c>
      <c r="T344" s="92">
        <f>SUM(T335:T343)</f>
        <v>90855714</v>
      </c>
      <c r="U344" s="92">
        <f>SUM(U335:U343)</f>
        <v>164487488</v>
      </c>
      <c r="V344" s="91">
        <f>SUM(V335:V343)</f>
        <v>1821654</v>
      </c>
      <c r="W344" s="91" t="s">
        <v>190</v>
      </c>
      <c r="X344" s="92">
        <f>SUM(X335:X343)</f>
        <v>32405366</v>
      </c>
      <c r="Y344" s="92" t="s">
        <v>190</v>
      </c>
      <c r="Z344" s="117" t="s">
        <v>190</v>
      </c>
      <c r="AA344"/>
      <c r="AB344"/>
      <c r="AC344"/>
      <c r="AD344"/>
      <c r="AE344"/>
      <c r="AF344"/>
    </row>
    <row r="345" spans="1:32" ht="14.45" customHeight="1" x14ac:dyDescent="0.15">
      <c r="A345" s="243" t="s">
        <v>181</v>
      </c>
      <c r="B345" s="108">
        <v>2021</v>
      </c>
      <c r="C345" s="94">
        <f>'2021 CER'!$AK$3</f>
        <v>0</v>
      </c>
      <c r="D345" s="94">
        <f>'2021 CER'!$B$38</f>
        <v>0</v>
      </c>
      <c r="E345" s="99">
        <f>C345-D345</f>
        <v>0</v>
      </c>
      <c r="F345" s="95">
        <f>'2021 CER'!$AK$38</f>
        <v>0</v>
      </c>
      <c r="G345" s="95" t="s">
        <v>190</v>
      </c>
      <c r="H345" s="94">
        <f>Account_CP2!$BL$39-Account_CP2!$BE$39</f>
        <v>0</v>
      </c>
      <c r="I345" s="94" t="s">
        <v>190</v>
      </c>
      <c r="J345" s="116" t="s">
        <v>190</v>
      </c>
      <c r="K345" s="99">
        <f>'2021 ERU'!$AK$3</f>
        <v>0</v>
      </c>
      <c r="L345" s="99">
        <f>'2021 ERU'!$B$38</f>
        <v>0</v>
      </c>
      <c r="M345" s="99">
        <f>K345-L345</f>
        <v>0</v>
      </c>
      <c r="N345" s="95">
        <f>'2021 ERU'!$AK$38</f>
        <v>0</v>
      </c>
      <c r="O345" s="95" t="s">
        <v>190</v>
      </c>
      <c r="P345" s="94">
        <f>Account_CP2!$DB$39-Account_CP2!$CU$39</f>
        <v>0</v>
      </c>
      <c r="Q345" s="94" t="s">
        <v>190</v>
      </c>
      <c r="R345" s="116" t="s">
        <v>190</v>
      </c>
      <c r="S345" s="94">
        <f t="shared" ref="S345" si="274">C345+K345</f>
        <v>0</v>
      </c>
      <c r="T345" s="94">
        <f t="shared" ref="T345" si="275">D345+L345</f>
        <v>0</v>
      </c>
      <c r="U345" s="99">
        <f>S345-T345</f>
        <v>0</v>
      </c>
      <c r="V345" s="95">
        <f>F345+N345</f>
        <v>0</v>
      </c>
      <c r="W345" s="95" t="s">
        <v>190</v>
      </c>
      <c r="X345" s="94">
        <f>H345+P345</f>
        <v>0</v>
      </c>
      <c r="Y345" s="94" t="s">
        <v>190</v>
      </c>
      <c r="Z345" s="116" t="s">
        <v>190</v>
      </c>
      <c r="AA345"/>
      <c r="AB345"/>
      <c r="AC345"/>
      <c r="AD345"/>
      <c r="AE345"/>
      <c r="AF345"/>
    </row>
    <row r="346" spans="1:32" ht="14.45" customHeight="1" x14ac:dyDescent="0.15">
      <c r="A346" s="244"/>
      <c r="B346" s="108">
        <v>2020</v>
      </c>
      <c r="C346" s="94">
        <f>'2020 CER'!$AK$3</f>
        <v>0</v>
      </c>
      <c r="D346" s="94">
        <f>'2020 CER'!$B$38</f>
        <v>0</v>
      </c>
      <c r="E346" s="99">
        <f>C346-D346</f>
        <v>0</v>
      </c>
      <c r="F346" s="95">
        <f>'2020 CER'!$AK$38</f>
        <v>0</v>
      </c>
      <c r="G346" s="95" t="s">
        <v>190</v>
      </c>
      <c r="H346" s="94">
        <f>Account_CP2!$BE$39-Account_CP2!$AX$39</f>
        <v>0</v>
      </c>
      <c r="I346" s="94" t="s">
        <v>190</v>
      </c>
      <c r="J346" s="116" t="s">
        <v>190</v>
      </c>
      <c r="K346" s="99">
        <f>'2020 ERU'!$AK$3</f>
        <v>0</v>
      </c>
      <c r="L346" s="99">
        <f>'2020 ERU'!$B$38</f>
        <v>0</v>
      </c>
      <c r="M346" s="99">
        <f>K346-L346</f>
        <v>0</v>
      </c>
      <c r="N346" s="95">
        <f>'2020 ERU'!$AK$38</f>
        <v>0</v>
      </c>
      <c r="O346" s="95" t="s">
        <v>190</v>
      </c>
      <c r="P346" s="94">
        <f>Account_CP2!$CU$39-Account_CP2!$CN$39</f>
        <v>0</v>
      </c>
      <c r="Q346" s="94" t="s">
        <v>190</v>
      </c>
      <c r="R346" s="116" t="s">
        <v>190</v>
      </c>
      <c r="S346" s="94">
        <f t="shared" ref="S346:T348" si="276">C346+K346</f>
        <v>0</v>
      </c>
      <c r="T346" s="94">
        <f t="shared" si="276"/>
        <v>0</v>
      </c>
      <c r="U346" s="99">
        <f>S346-T346</f>
        <v>0</v>
      </c>
      <c r="V346" s="95">
        <f>F346+N346</f>
        <v>0</v>
      </c>
      <c r="W346" s="95" t="s">
        <v>190</v>
      </c>
      <c r="X346" s="94">
        <f>H346+P346</f>
        <v>0</v>
      </c>
      <c r="Y346" s="94" t="s">
        <v>190</v>
      </c>
      <c r="Z346" s="116" t="s">
        <v>190</v>
      </c>
      <c r="AA346"/>
      <c r="AB346"/>
      <c r="AC346"/>
      <c r="AD346"/>
      <c r="AE346"/>
      <c r="AF346"/>
    </row>
    <row r="347" spans="1:32" ht="14.45" customHeight="1" x14ac:dyDescent="0.15">
      <c r="A347" s="244"/>
      <c r="B347" s="108">
        <v>2019</v>
      </c>
      <c r="C347" s="94">
        <f>'2019 CER'!$AK$3</f>
        <v>0</v>
      </c>
      <c r="D347" s="94">
        <f>'2019 CER'!$B$38</f>
        <v>0</v>
      </c>
      <c r="E347" s="99">
        <f>C347-D347</f>
        <v>0</v>
      </c>
      <c r="F347" s="95">
        <f>'2019 CER'!$AK$38</f>
        <v>0</v>
      </c>
      <c r="G347" s="95" t="s">
        <v>190</v>
      </c>
      <c r="H347" s="94">
        <f>Account_CP2!$AX$39-Account_CP2!$AQ$39</f>
        <v>0</v>
      </c>
      <c r="I347" s="94" t="s">
        <v>190</v>
      </c>
      <c r="J347" s="116" t="s">
        <v>190</v>
      </c>
      <c r="K347" s="99">
        <f>'2019 ERU'!$AK$3</f>
        <v>0</v>
      </c>
      <c r="L347" s="99">
        <f>'2019 ERU'!$B$38</f>
        <v>0</v>
      </c>
      <c r="M347" s="99">
        <f t="shared" si="249"/>
        <v>0</v>
      </c>
      <c r="N347" s="95">
        <f>'2019 ERU'!$AK$38</f>
        <v>0</v>
      </c>
      <c r="O347" s="95" t="s">
        <v>190</v>
      </c>
      <c r="P347" s="94">
        <f>Account_CP2!$CN$39-Account_CP2!$CG$39</f>
        <v>0</v>
      </c>
      <c r="Q347" s="94" t="s">
        <v>190</v>
      </c>
      <c r="R347" s="116" t="s">
        <v>190</v>
      </c>
      <c r="S347" s="94">
        <f t="shared" si="276"/>
        <v>0</v>
      </c>
      <c r="T347" s="94">
        <f t="shared" si="276"/>
        <v>0</v>
      </c>
      <c r="U347" s="99">
        <f>S347-T347</f>
        <v>0</v>
      </c>
      <c r="V347" s="95">
        <f>F347+N347</f>
        <v>0</v>
      </c>
      <c r="W347" s="95" t="s">
        <v>190</v>
      </c>
      <c r="X347" s="94">
        <f>H347+P347</f>
        <v>0</v>
      </c>
      <c r="Y347" s="94" t="s">
        <v>190</v>
      </c>
      <c r="Z347" s="116" t="s">
        <v>190</v>
      </c>
      <c r="AA347"/>
      <c r="AB347"/>
      <c r="AC347"/>
      <c r="AD347"/>
      <c r="AE347"/>
      <c r="AF347"/>
    </row>
    <row r="348" spans="1:32" ht="14.45" customHeight="1" x14ac:dyDescent="0.15">
      <c r="A348" s="244"/>
      <c r="B348" s="108">
        <v>2018</v>
      </c>
      <c r="C348" s="94">
        <f>'2018 CER'!$AK$3</f>
        <v>0</v>
      </c>
      <c r="D348" s="94">
        <f>'2018 CER'!$B$38</f>
        <v>0</v>
      </c>
      <c r="E348" s="99">
        <f t="shared" ref="E348:E353" si="277">C348-D348</f>
        <v>0</v>
      </c>
      <c r="F348" s="95">
        <f>'2018 CER'!$AK$38</f>
        <v>0</v>
      </c>
      <c r="G348" s="95" t="s">
        <v>190</v>
      </c>
      <c r="H348" s="94">
        <f>Account_CP2!$AQ$39-Account_CP2!$AJ$39</f>
        <v>0</v>
      </c>
      <c r="I348" s="94" t="s">
        <v>190</v>
      </c>
      <c r="J348" s="116" t="s">
        <v>190</v>
      </c>
      <c r="K348" s="99">
        <f>'2018 ERU'!$AK$3</f>
        <v>0</v>
      </c>
      <c r="L348" s="99">
        <f>'2018 ERU'!$B$38</f>
        <v>0</v>
      </c>
      <c r="M348" s="99">
        <f>K348-L348</f>
        <v>0</v>
      </c>
      <c r="N348" s="95">
        <f>'2018 ERU'!$AK$38</f>
        <v>0</v>
      </c>
      <c r="O348" s="95" t="s">
        <v>190</v>
      </c>
      <c r="P348" s="94">
        <f>Account_CP2!$CG$39-Account_CP2!$BZ$39</f>
        <v>0</v>
      </c>
      <c r="Q348" s="94" t="s">
        <v>190</v>
      </c>
      <c r="R348" s="116" t="s">
        <v>190</v>
      </c>
      <c r="S348" s="94">
        <f t="shared" si="276"/>
        <v>0</v>
      </c>
      <c r="T348" s="94">
        <f t="shared" si="276"/>
        <v>0</v>
      </c>
      <c r="U348" s="99">
        <f t="shared" ref="U348:U353" si="278">S348-T348</f>
        <v>0</v>
      </c>
      <c r="V348" s="95">
        <f t="shared" ref="V348:V353" si="279">F348+N348</f>
        <v>0</v>
      </c>
      <c r="W348" s="95" t="s">
        <v>190</v>
      </c>
      <c r="X348" s="94">
        <f t="shared" ref="X348:X353" si="280">H348+P348</f>
        <v>0</v>
      </c>
      <c r="Y348" s="94" t="s">
        <v>190</v>
      </c>
      <c r="Z348" s="116" t="s">
        <v>190</v>
      </c>
      <c r="AA348"/>
      <c r="AB348"/>
      <c r="AC348"/>
      <c r="AD348"/>
      <c r="AE348"/>
      <c r="AF348"/>
    </row>
    <row r="349" spans="1:32" ht="14.45" customHeight="1" x14ac:dyDescent="0.15">
      <c r="A349" s="244"/>
      <c r="B349" s="108">
        <v>2017</v>
      </c>
      <c r="C349" s="94">
        <f>'2017 CER'!$AK$3</f>
        <v>0</v>
      </c>
      <c r="D349" s="94">
        <f>'2017 CER'!$B$38</f>
        <v>0</v>
      </c>
      <c r="E349" s="99">
        <f t="shared" si="277"/>
        <v>0</v>
      </c>
      <c r="F349" s="95">
        <f>'2017 CER'!$AK$38</f>
        <v>0</v>
      </c>
      <c r="G349" s="95" t="s">
        <v>190</v>
      </c>
      <c r="H349" s="94">
        <f>Account_CP2!$AJ$39-Account_CP2!$AC$39</f>
        <v>0</v>
      </c>
      <c r="I349" s="94" t="s">
        <v>190</v>
      </c>
      <c r="J349" s="116" t="s">
        <v>190</v>
      </c>
      <c r="K349" s="99">
        <f>'2017 ERU'!$AK$3</f>
        <v>0</v>
      </c>
      <c r="L349" s="99">
        <f>'2017 ERU'!$B$38</f>
        <v>0</v>
      </c>
      <c r="M349" s="99">
        <f t="shared" si="249"/>
        <v>0</v>
      </c>
      <c r="N349" s="95">
        <f>'2017 ERU'!$AK$38</f>
        <v>0</v>
      </c>
      <c r="O349" s="95" t="s">
        <v>190</v>
      </c>
      <c r="P349" s="94">
        <f>Account_CP2!$BZ$39-Account_CP2!$BS$39</f>
        <v>0</v>
      </c>
      <c r="Q349" s="94" t="s">
        <v>190</v>
      </c>
      <c r="R349" s="116" t="s">
        <v>190</v>
      </c>
      <c r="S349" s="94">
        <f t="shared" ref="S349:T353" si="281">C349+K349</f>
        <v>0</v>
      </c>
      <c r="T349" s="94">
        <f t="shared" si="281"/>
        <v>0</v>
      </c>
      <c r="U349" s="99">
        <f t="shared" si="278"/>
        <v>0</v>
      </c>
      <c r="V349" s="95">
        <f t="shared" si="279"/>
        <v>0</v>
      </c>
      <c r="W349" s="95" t="s">
        <v>190</v>
      </c>
      <c r="X349" s="94">
        <f t="shared" si="280"/>
        <v>0</v>
      </c>
      <c r="Y349" s="94" t="s">
        <v>190</v>
      </c>
      <c r="Z349" s="116" t="s">
        <v>190</v>
      </c>
      <c r="AA349"/>
      <c r="AB349"/>
      <c r="AC349"/>
      <c r="AD349"/>
      <c r="AE349"/>
      <c r="AF349"/>
    </row>
    <row r="350" spans="1:32" ht="14.45" customHeight="1" x14ac:dyDescent="0.15">
      <c r="A350" s="244"/>
      <c r="B350" s="109">
        <v>2016</v>
      </c>
      <c r="C350" s="94">
        <f>'2016 CER'!AK3</f>
        <v>0</v>
      </c>
      <c r="D350" s="94">
        <f>'2016 CER'!B38</f>
        <v>0</v>
      </c>
      <c r="E350" s="99">
        <f t="shared" si="277"/>
        <v>0</v>
      </c>
      <c r="F350" s="95">
        <f>'2016 CER'!AK38</f>
        <v>0</v>
      </c>
      <c r="G350" s="95" t="s">
        <v>190</v>
      </c>
      <c r="H350" s="94">
        <f>Account_CP2!$AC$39-Account_CP2!$V$39</f>
        <v>0</v>
      </c>
      <c r="I350" s="94" t="s">
        <v>190</v>
      </c>
      <c r="J350" s="116" t="s">
        <v>190</v>
      </c>
      <c r="K350" s="99">
        <f>'2016 ERU'!AK3</f>
        <v>0</v>
      </c>
      <c r="L350" s="99">
        <f>'2016 ERU'!B38</f>
        <v>0</v>
      </c>
      <c r="M350" s="99">
        <f t="shared" si="249"/>
        <v>0</v>
      </c>
      <c r="N350" s="95">
        <f>'2016 ERU'!AK38</f>
        <v>0</v>
      </c>
      <c r="O350" s="95" t="s">
        <v>190</v>
      </c>
      <c r="P350" s="94">
        <f>Account_CP2!$BS$39</f>
        <v>0</v>
      </c>
      <c r="Q350" s="94" t="s">
        <v>190</v>
      </c>
      <c r="R350" s="116" t="s">
        <v>190</v>
      </c>
      <c r="S350" s="94">
        <f t="shared" si="281"/>
        <v>0</v>
      </c>
      <c r="T350" s="94">
        <f t="shared" si="281"/>
        <v>0</v>
      </c>
      <c r="U350" s="99">
        <f t="shared" si="278"/>
        <v>0</v>
      </c>
      <c r="V350" s="95">
        <f t="shared" si="279"/>
        <v>0</v>
      </c>
      <c r="W350" s="95" t="s">
        <v>190</v>
      </c>
      <c r="X350" s="94">
        <f t="shared" si="280"/>
        <v>0</v>
      </c>
      <c r="Y350" s="94" t="s">
        <v>190</v>
      </c>
      <c r="Z350" s="116" t="s">
        <v>190</v>
      </c>
      <c r="AA350"/>
      <c r="AB350"/>
      <c r="AC350"/>
      <c r="AD350"/>
      <c r="AE350"/>
      <c r="AF350"/>
    </row>
    <row r="351" spans="1:32" ht="14.45" customHeight="1" x14ac:dyDescent="0.15">
      <c r="A351" s="244"/>
      <c r="B351" s="109">
        <v>2015</v>
      </c>
      <c r="C351" s="99">
        <f>'2015 CER'!AK3</f>
        <v>0</v>
      </c>
      <c r="D351" s="99">
        <f>'2015 CER'!B38</f>
        <v>0</v>
      </c>
      <c r="E351" s="99">
        <f t="shared" si="277"/>
        <v>0</v>
      </c>
      <c r="F351" s="95">
        <f>'2015 CER'!AK38</f>
        <v>0</v>
      </c>
      <c r="G351" s="100" t="s">
        <v>190</v>
      </c>
      <c r="H351" s="94">
        <f>Account_CP2!$V$39-Account_CP2!$O$39</f>
        <v>0</v>
      </c>
      <c r="I351" s="99" t="s">
        <v>190</v>
      </c>
      <c r="J351" s="115" t="s">
        <v>190</v>
      </c>
      <c r="K351" s="99">
        <v>0</v>
      </c>
      <c r="L351" s="99">
        <v>0</v>
      </c>
      <c r="M351" s="99">
        <f t="shared" si="249"/>
        <v>0</v>
      </c>
      <c r="N351" s="95">
        <v>0</v>
      </c>
      <c r="O351" s="100" t="s">
        <v>190</v>
      </c>
      <c r="P351" s="99">
        <v>0</v>
      </c>
      <c r="Q351" s="99" t="s">
        <v>190</v>
      </c>
      <c r="R351" s="115" t="s">
        <v>190</v>
      </c>
      <c r="S351" s="99">
        <f t="shared" si="281"/>
        <v>0</v>
      </c>
      <c r="T351" s="99">
        <f t="shared" si="281"/>
        <v>0</v>
      </c>
      <c r="U351" s="99">
        <f t="shared" si="278"/>
        <v>0</v>
      </c>
      <c r="V351" s="95">
        <f t="shared" si="279"/>
        <v>0</v>
      </c>
      <c r="W351" s="100" t="s">
        <v>190</v>
      </c>
      <c r="X351" s="94">
        <f t="shared" si="280"/>
        <v>0</v>
      </c>
      <c r="Y351" s="99" t="s">
        <v>190</v>
      </c>
      <c r="Z351" s="115" t="s">
        <v>190</v>
      </c>
      <c r="AA351"/>
      <c r="AB351"/>
      <c r="AC351"/>
      <c r="AD351"/>
      <c r="AE351"/>
      <c r="AF351"/>
    </row>
    <row r="352" spans="1:32" ht="14.45" customHeight="1" x14ac:dyDescent="0.15">
      <c r="A352" s="244"/>
      <c r="B352" s="109">
        <v>2014</v>
      </c>
      <c r="C352" s="99">
        <f>'2014 CER'!AK3</f>
        <v>0</v>
      </c>
      <c r="D352" s="99">
        <f>'2014 CER'!B38</f>
        <v>0</v>
      </c>
      <c r="E352" s="99">
        <f t="shared" si="277"/>
        <v>0</v>
      </c>
      <c r="F352" s="95">
        <f>'2014 CER'!AK38</f>
        <v>0</v>
      </c>
      <c r="G352" s="100" t="s">
        <v>190</v>
      </c>
      <c r="H352" s="94">
        <f>Account_CP2!$O$39-Account_CP2!$H$39</f>
        <v>0</v>
      </c>
      <c r="I352" s="99" t="s">
        <v>190</v>
      </c>
      <c r="J352" s="115" t="s">
        <v>190</v>
      </c>
      <c r="K352" s="99">
        <v>0</v>
      </c>
      <c r="L352" s="99">
        <v>0</v>
      </c>
      <c r="M352" s="99">
        <f t="shared" si="249"/>
        <v>0</v>
      </c>
      <c r="N352" s="95">
        <v>0</v>
      </c>
      <c r="O352" s="100" t="s">
        <v>190</v>
      </c>
      <c r="P352" s="99">
        <v>0</v>
      </c>
      <c r="Q352" s="99" t="s">
        <v>190</v>
      </c>
      <c r="R352" s="115" t="s">
        <v>190</v>
      </c>
      <c r="S352" s="99">
        <f t="shared" si="281"/>
        <v>0</v>
      </c>
      <c r="T352" s="99">
        <f t="shared" si="281"/>
        <v>0</v>
      </c>
      <c r="U352" s="99">
        <f t="shared" si="278"/>
        <v>0</v>
      </c>
      <c r="V352" s="95">
        <f t="shared" si="279"/>
        <v>0</v>
      </c>
      <c r="W352" s="100" t="s">
        <v>190</v>
      </c>
      <c r="X352" s="94">
        <f t="shared" si="280"/>
        <v>0</v>
      </c>
      <c r="Y352" s="99" t="s">
        <v>190</v>
      </c>
      <c r="Z352" s="115" t="s">
        <v>190</v>
      </c>
      <c r="AA352"/>
      <c r="AB352"/>
      <c r="AC352"/>
      <c r="AD352"/>
      <c r="AE352"/>
      <c r="AF352"/>
    </row>
    <row r="353" spans="1:32" ht="14.45" customHeight="1" x14ac:dyDescent="0.15">
      <c r="A353" s="244"/>
      <c r="B353" s="109">
        <v>2013</v>
      </c>
      <c r="C353" s="99">
        <f>'2013 CER'!AK3</f>
        <v>0</v>
      </c>
      <c r="D353" s="99">
        <f>'2013 CER'!B38</f>
        <v>0</v>
      </c>
      <c r="E353" s="99">
        <f t="shared" si="277"/>
        <v>0</v>
      </c>
      <c r="F353" s="95">
        <f>'2013 CER'!AK38</f>
        <v>0</v>
      </c>
      <c r="G353" s="100" t="s">
        <v>190</v>
      </c>
      <c r="H353" s="94">
        <f>Account_CP2!$H$39</f>
        <v>0</v>
      </c>
      <c r="I353" s="99" t="s">
        <v>190</v>
      </c>
      <c r="J353" s="115" t="s">
        <v>190</v>
      </c>
      <c r="K353" s="99">
        <v>0</v>
      </c>
      <c r="L353" s="99">
        <v>0</v>
      </c>
      <c r="M353" s="99">
        <f t="shared" si="249"/>
        <v>0</v>
      </c>
      <c r="N353" s="95">
        <v>0</v>
      </c>
      <c r="O353" s="100" t="s">
        <v>190</v>
      </c>
      <c r="P353" s="99">
        <v>0</v>
      </c>
      <c r="Q353" s="99" t="s">
        <v>190</v>
      </c>
      <c r="R353" s="115" t="s">
        <v>190</v>
      </c>
      <c r="S353" s="99">
        <f t="shared" si="281"/>
        <v>0</v>
      </c>
      <c r="T353" s="99">
        <f t="shared" si="281"/>
        <v>0</v>
      </c>
      <c r="U353" s="99">
        <f t="shared" si="278"/>
        <v>0</v>
      </c>
      <c r="V353" s="95">
        <f t="shared" si="279"/>
        <v>0</v>
      </c>
      <c r="W353" s="100" t="s">
        <v>190</v>
      </c>
      <c r="X353" s="94">
        <f t="shared" si="280"/>
        <v>0</v>
      </c>
      <c r="Y353" s="99" t="s">
        <v>190</v>
      </c>
      <c r="Z353" s="115" t="s">
        <v>190</v>
      </c>
      <c r="AA353"/>
      <c r="AB353"/>
      <c r="AC353"/>
      <c r="AD353"/>
      <c r="AE353"/>
      <c r="AF353"/>
    </row>
    <row r="354" spans="1:32" ht="14.45" customHeight="1" x14ac:dyDescent="0.15">
      <c r="A354" s="245"/>
      <c r="B354" s="110" t="s">
        <v>164</v>
      </c>
      <c r="C354" s="92">
        <f>SUM(C345:C353)</f>
        <v>0</v>
      </c>
      <c r="D354" s="92">
        <f>SUM(D345:D353)</f>
        <v>0</v>
      </c>
      <c r="E354" s="92">
        <f>SUM(E345:E353)</f>
        <v>0</v>
      </c>
      <c r="F354" s="91">
        <f>SUM(F345:F353)</f>
        <v>0</v>
      </c>
      <c r="G354" s="91" t="s">
        <v>190</v>
      </c>
      <c r="H354" s="92">
        <f>SUM(H345:H353)</f>
        <v>0</v>
      </c>
      <c r="I354" s="92" t="s">
        <v>190</v>
      </c>
      <c r="J354" s="117" t="s">
        <v>190</v>
      </c>
      <c r="K354" s="92">
        <f>SUM(K345:K353)</f>
        <v>0</v>
      </c>
      <c r="L354" s="92">
        <f>SUM(L345:L353)</f>
        <v>0</v>
      </c>
      <c r="M354" s="92">
        <f t="shared" si="249"/>
        <v>0</v>
      </c>
      <c r="N354" s="91">
        <f>SUM(N345:N353)</f>
        <v>0</v>
      </c>
      <c r="O354" s="91" t="s">
        <v>190</v>
      </c>
      <c r="P354" s="92">
        <f>SUM(P345:P353)</f>
        <v>0</v>
      </c>
      <c r="Q354" s="92" t="s">
        <v>190</v>
      </c>
      <c r="R354" s="117" t="s">
        <v>190</v>
      </c>
      <c r="S354" s="92">
        <f>SUM(S345:S353)</f>
        <v>0</v>
      </c>
      <c r="T354" s="92">
        <f>SUM(T345:T353)</f>
        <v>0</v>
      </c>
      <c r="U354" s="92">
        <f>SUM(U345:U353)</f>
        <v>0</v>
      </c>
      <c r="V354" s="91">
        <f>SUM(V345:V353)</f>
        <v>0</v>
      </c>
      <c r="W354" s="91" t="s">
        <v>190</v>
      </c>
      <c r="X354" s="92">
        <f>SUM(X345:X353)</f>
        <v>0</v>
      </c>
      <c r="Y354" s="92" t="s">
        <v>190</v>
      </c>
      <c r="Z354" s="117" t="s">
        <v>190</v>
      </c>
      <c r="AA354"/>
      <c r="AB354"/>
      <c r="AC354"/>
      <c r="AD354"/>
      <c r="AE354"/>
      <c r="AF354"/>
    </row>
    <row r="355" spans="1:32" ht="14.45" customHeight="1" x14ac:dyDescent="0.15">
      <c r="A355" s="243" t="s">
        <v>9</v>
      </c>
      <c r="B355" s="108">
        <v>2021</v>
      </c>
      <c r="C355" s="94">
        <f>'2021 CER'!$AD$3</f>
        <v>3737591</v>
      </c>
      <c r="D355" s="94">
        <f>'2021 CER'!$B$31</f>
        <v>2978891</v>
      </c>
      <c r="E355" s="99">
        <f>C355-D355</f>
        <v>758700</v>
      </c>
      <c r="F355" s="95">
        <f>'2021 CER'!$AD$31</f>
        <v>0</v>
      </c>
      <c r="G355" s="95" t="s">
        <v>190</v>
      </c>
      <c r="H355" s="94">
        <f>Account_CP2!$BL$32-Account_CP2!$BE$32</f>
        <v>0</v>
      </c>
      <c r="I355" s="94" t="s">
        <v>190</v>
      </c>
      <c r="J355" s="116" t="s">
        <v>190</v>
      </c>
      <c r="K355" s="99">
        <f>'2021 ERU'!$AD$3</f>
        <v>0</v>
      </c>
      <c r="L355" s="99">
        <f>'2021 ERU'!$B$31</f>
        <v>0</v>
      </c>
      <c r="M355" s="99">
        <f>K355-L355</f>
        <v>0</v>
      </c>
      <c r="N355" s="95">
        <f>'2021 ERU'!$AD$31</f>
        <v>0</v>
      </c>
      <c r="O355" s="95" t="s">
        <v>190</v>
      </c>
      <c r="P355" s="94">
        <f>Account_CP2!$DB$32-Account_CP2!$CU$32</f>
        <v>0</v>
      </c>
      <c r="Q355" s="94" t="s">
        <v>190</v>
      </c>
      <c r="R355" s="116" t="s">
        <v>190</v>
      </c>
      <c r="S355" s="94">
        <f t="shared" ref="S355" si="282">C355+K355</f>
        <v>3737591</v>
      </c>
      <c r="T355" s="94">
        <f t="shared" ref="T355" si="283">D355+L355</f>
        <v>2978891</v>
      </c>
      <c r="U355" s="99">
        <f>S355-T355</f>
        <v>758700</v>
      </c>
      <c r="V355" s="95">
        <f>F355+N355</f>
        <v>0</v>
      </c>
      <c r="W355" s="95" t="s">
        <v>190</v>
      </c>
      <c r="X355" s="94">
        <f>H355+P355</f>
        <v>0</v>
      </c>
      <c r="Y355" s="94" t="s">
        <v>190</v>
      </c>
      <c r="Z355" s="116" t="s">
        <v>190</v>
      </c>
      <c r="AA355"/>
      <c r="AB355"/>
      <c r="AC355"/>
      <c r="AD355"/>
      <c r="AE355"/>
      <c r="AF355"/>
    </row>
    <row r="356" spans="1:32" ht="14.45" customHeight="1" x14ac:dyDescent="0.15">
      <c r="A356" s="244"/>
      <c r="B356" s="108">
        <v>2020</v>
      </c>
      <c r="C356" s="94">
        <f>'2020 CER'!$AD$3</f>
        <v>12784636</v>
      </c>
      <c r="D356" s="94">
        <f>'2020 CER'!$B$31</f>
        <v>6503024</v>
      </c>
      <c r="E356" s="99">
        <f>C356-D356</f>
        <v>6281612</v>
      </c>
      <c r="F356" s="95">
        <f>'2020 CER'!$AD$31</f>
        <v>0</v>
      </c>
      <c r="G356" s="95" t="s">
        <v>190</v>
      </c>
      <c r="H356" s="94">
        <f>Account_CP2!$BE$32-Account_CP2!$AX$32</f>
        <v>5432306</v>
      </c>
      <c r="I356" s="94" t="s">
        <v>190</v>
      </c>
      <c r="J356" s="116" t="s">
        <v>190</v>
      </c>
      <c r="K356" s="99">
        <f>'2020 ERU'!$AD$3</f>
        <v>9388078</v>
      </c>
      <c r="L356" s="99">
        <f>'2020 ERU'!$B$31</f>
        <v>0</v>
      </c>
      <c r="M356" s="99">
        <f>K356-L356</f>
        <v>9388078</v>
      </c>
      <c r="N356" s="95">
        <f>'2020 ERU'!$AD$31</f>
        <v>0</v>
      </c>
      <c r="O356" s="95" t="s">
        <v>190</v>
      </c>
      <c r="P356" s="94">
        <f>Account_CP2!$CU$32-Account_CP2!$CN$32</f>
        <v>25212</v>
      </c>
      <c r="Q356" s="94" t="s">
        <v>190</v>
      </c>
      <c r="R356" s="116" t="s">
        <v>190</v>
      </c>
      <c r="S356" s="94">
        <f t="shared" ref="S356:T358" si="284">C356+K356</f>
        <v>22172714</v>
      </c>
      <c r="T356" s="94">
        <f t="shared" si="284"/>
        <v>6503024</v>
      </c>
      <c r="U356" s="99">
        <f>S356-T356</f>
        <v>15669690</v>
      </c>
      <c r="V356" s="95">
        <f>F356+N356</f>
        <v>0</v>
      </c>
      <c r="W356" s="95" t="s">
        <v>190</v>
      </c>
      <c r="X356" s="94">
        <f>H356+P356</f>
        <v>5457518</v>
      </c>
      <c r="Y356" s="94" t="s">
        <v>190</v>
      </c>
      <c r="Z356" s="116" t="s">
        <v>190</v>
      </c>
      <c r="AA356"/>
      <c r="AB356"/>
      <c r="AC356"/>
      <c r="AD356"/>
      <c r="AE356"/>
      <c r="AF356"/>
    </row>
    <row r="357" spans="1:32" ht="14.45" customHeight="1" x14ac:dyDescent="0.15">
      <c r="A357" s="244"/>
      <c r="B357" s="108">
        <v>2019</v>
      </c>
      <c r="C357" s="94">
        <f>'2019 CER'!$AD$3</f>
        <v>2950043</v>
      </c>
      <c r="D357" s="94">
        <f>'2019 CER'!$B$31</f>
        <v>9998274</v>
      </c>
      <c r="E357" s="99">
        <f>C357-D357</f>
        <v>-7048231</v>
      </c>
      <c r="F357" s="95">
        <f>'2019 CER'!$AD$31</f>
        <v>0</v>
      </c>
      <c r="G357" s="95" t="s">
        <v>190</v>
      </c>
      <c r="H357" s="94">
        <f>Account_CP2!$AX$32-Account_CP2!$AQ$32</f>
        <v>1977216</v>
      </c>
      <c r="I357" s="94" t="s">
        <v>190</v>
      </c>
      <c r="J357" s="116" t="s">
        <v>190</v>
      </c>
      <c r="K357" s="99">
        <f>'2019 ERU'!$AD$3</f>
        <v>4844889</v>
      </c>
      <c r="L357" s="99">
        <f>'2019 ERU'!$B$31</f>
        <v>92579904</v>
      </c>
      <c r="M357" s="99">
        <f t="shared" ref="M357:M364" si="285">K357-L357</f>
        <v>-87735015</v>
      </c>
      <c r="N357" s="95">
        <f>'2019 ERU'!$AD$31</f>
        <v>0</v>
      </c>
      <c r="O357" s="95" t="s">
        <v>190</v>
      </c>
      <c r="P357" s="94">
        <f>Account_CP2!$CN$32-Account_CP2!$CG$32</f>
        <v>1771612</v>
      </c>
      <c r="Q357" s="94" t="s">
        <v>190</v>
      </c>
      <c r="R357" s="116" t="s">
        <v>190</v>
      </c>
      <c r="S357" s="94">
        <f t="shared" si="284"/>
        <v>7794932</v>
      </c>
      <c r="T357" s="94">
        <f t="shared" si="284"/>
        <v>102578178</v>
      </c>
      <c r="U357" s="99">
        <f>S357-T357</f>
        <v>-94783246</v>
      </c>
      <c r="V357" s="95">
        <f>F357+N357</f>
        <v>0</v>
      </c>
      <c r="W357" s="95" t="s">
        <v>190</v>
      </c>
      <c r="X357" s="94">
        <f>H357+P357</f>
        <v>3748828</v>
      </c>
      <c r="Y357" s="94" t="s">
        <v>190</v>
      </c>
      <c r="Z357" s="116" t="s">
        <v>190</v>
      </c>
      <c r="AA357"/>
      <c r="AB357"/>
      <c r="AC357"/>
      <c r="AD357"/>
      <c r="AE357"/>
      <c r="AF357"/>
    </row>
    <row r="358" spans="1:32" ht="14.45" customHeight="1" x14ac:dyDescent="0.15">
      <c r="A358" s="244"/>
      <c r="B358" s="108">
        <v>2018</v>
      </c>
      <c r="C358" s="94">
        <f>'2018 CER'!$AD$3</f>
        <v>33645288</v>
      </c>
      <c r="D358" s="94">
        <f>'2018 CER'!$B$31</f>
        <v>37131343</v>
      </c>
      <c r="E358" s="99">
        <f t="shared" ref="E358:E363" si="286">C358-D358</f>
        <v>-3486055</v>
      </c>
      <c r="F358" s="95">
        <f>'2018 CER'!$AD$31</f>
        <v>25882305</v>
      </c>
      <c r="G358" s="95" t="s">
        <v>190</v>
      </c>
      <c r="H358" s="94">
        <f>Account_CP2!$AQ$32-Account_CP2!$AJ$32</f>
        <v>626770</v>
      </c>
      <c r="I358" s="94" t="s">
        <v>190</v>
      </c>
      <c r="J358" s="116" t="s">
        <v>190</v>
      </c>
      <c r="K358" s="99">
        <f>'2018 ERU'!$AD$3</f>
        <v>90638090</v>
      </c>
      <c r="L358" s="99">
        <f>'2018 ERU'!$B$31</f>
        <v>85302015</v>
      </c>
      <c r="M358" s="99">
        <f t="shared" si="285"/>
        <v>5336075</v>
      </c>
      <c r="N358" s="95">
        <f>'2018 ERU'!$AD$31</f>
        <v>85302015</v>
      </c>
      <c r="O358" s="95" t="s">
        <v>190</v>
      </c>
      <c r="P358" s="94">
        <f>Account_CP2!$CG$32-Account_CP2!$BZ$32</f>
        <v>498162</v>
      </c>
      <c r="Q358" s="94" t="s">
        <v>190</v>
      </c>
      <c r="R358" s="116" t="s">
        <v>190</v>
      </c>
      <c r="S358" s="94">
        <f t="shared" si="284"/>
        <v>124283378</v>
      </c>
      <c r="T358" s="94">
        <f t="shared" si="284"/>
        <v>122433358</v>
      </c>
      <c r="U358" s="99">
        <f t="shared" ref="U358:U363" si="287">S358-T358</f>
        <v>1850020</v>
      </c>
      <c r="V358" s="95">
        <f t="shared" ref="V358:V363" si="288">F358+N358</f>
        <v>111184320</v>
      </c>
      <c r="W358" s="95" t="s">
        <v>190</v>
      </c>
      <c r="X358" s="94">
        <f t="shared" ref="X358:X363" si="289">H358+P358</f>
        <v>1124932</v>
      </c>
      <c r="Y358" s="94" t="s">
        <v>190</v>
      </c>
      <c r="Z358" s="116" t="s">
        <v>190</v>
      </c>
      <c r="AA358"/>
      <c r="AB358"/>
      <c r="AC358"/>
      <c r="AD358"/>
      <c r="AE358"/>
      <c r="AF358"/>
    </row>
    <row r="359" spans="1:32" ht="14.45" customHeight="1" x14ac:dyDescent="0.15">
      <c r="A359" s="244"/>
      <c r="B359" s="108">
        <v>2017</v>
      </c>
      <c r="C359" s="94">
        <f>'2017 CER'!$AD$3</f>
        <v>6359998</v>
      </c>
      <c r="D359" s="94">
        <f>'2017 CER'!$B$31</f>
        <v>5641754</v>
      </c>
      <c r="E359" s="99">
        <f t="shared" si="286"/>
        <v>718244</v>
      </c>
      <c r="F359" s="95">
        <f>'2017 CER'!$AD$31</f>
        <v>0</v>
      </c>
      <c r="G359" s="95" t="s">
        <v>190</v>
      </c>
      <c r="H359" s="94">
        <f>Account_CP2!$AJ$32-Account_CP2!$AC$32</f>
        <v>293561</v>
      </c>
      <c r="I359" s="94" t="s">
        <v>190</v>
      </c>
      <c r="J359" s="116" t="s">
        <v>190</v>
      </c>
      <c r="K359" s="99">
        <f>'2017 ERU'!$AD$3</f>
        <v>2</v>
      </c>
      <c r="L359" s="99">
        <f>'2017 ERU'!$B$31</f>
        <v>0</v>
      </c>
      <c r="M359" s="99">
        <f t="shared" si="285"/>
        <v>2</v>
      </c>
      <c r="N359" s="95">
        <f>'2017 ERU'!$AD$31</f>
        <v>0</v>
      </c>
      <c r="O359" s="95" t="s">
        <v>190</v>
      </c>
      <c r="P359" s="94">
        <f>Account_CP2!$BZ$32-Account_CP2!$BS$32</f>
        <v>0</v>
      </c>
      <c r="Q359" s="94" t="s">
        <v>190</v>
      </c>
      <c r="R359" s="116" t="s">
        <v>190</v>
      </c>
      <c r="S359" s="94">
        <f t="shared" ref="S359:T363" si="290">C359+K359</f>
        <v>6360000</v>
      </c>
      <c r="T359" s="94">
        <f t="shared" si="290"/>
        <v>5641754</v>
      </c>
      <c r="U359" s="99">
        <f t="shared" si="287"/>
        <v>718246</v>
      </c>
      <c r="V359" s="95">
        <f t="shared" si="288"/>
        <v>0</v>
      </c>
      <c r="W359" s="95" t="s">
        <v>190</v>
      </c>
      <c r="X359" s="94">
        <f t="shared" si="289"/>
        <v>293561</v>
      </c>
      <c r="Y359" s="94" t="s">
        <v>190</v>
      </c>
      <c r="Z359" s="116" t="s">
        <v>190</v>
      </c>
      <c r="AA359"/>
      <c r="AB359"/>
      <c r="AC359"/>
      <c r="AD359"/>
      <c r="AE359"/>
      <c r="AF359"/>
    </row>
    <row r="360" spans="1:32" ht="14.45" customHeight="1" x14ac:dyDescent="0.15">
      <c r="A360" s="244"/>
      <c r="B360" s="109">
        <v>2016</v>
      </c>
      <c r="C360" s="94">
        <f>'2016 CER'!AD3</f>
        <v>17657991</v>
      </c>
      <c r="D360" s="94">
        <f>'2016 CER'!B31</f>
        <v>16342737</v>
      </c>
      <c r="E360" s="99">
        <f t="shared" si="286"/>
        <v>1315254</v>
      </c>
      <c r="F360" s="95">
        <f>'2016 CER'!AD31</f>
        <v>0</v>
      </c>
      <c r="G360" s="95" t="s">
        <v>190</v>
      </c>
      <c r="H360" s="94">
        <f>Account_CP2!$AC$32-Account_CP2!$V$32</f>
        <v>319927</v>
      </c>
      <c r="I360" s="94" t="s">
        <v>190</v>
      </c>
      <c r="J360" s="116" t="s">
        <v>190</v>
      </c>
      <c r="K360" s="99">
        <f>'2016 ERU'!AD3</f>
        <v>0</v>
      </c>
      <c r="L360" s="99">
        <f>'2016 ERU'!B31</f>
        <v>0</v>
      </c>
      <c r="M360" s="99">
        <f t="shared" si="285"/>
        <v>0</v>
      </c>
      <c r="N360" s="95">
        <f>'2016 ERU'!AD31</f>
        <v>0</v>
      </c>
      <c r="O360" s="95" t="s">
        <v>190</v>
      </c>
      <c r="P360" s="94">
        <f>Account_CP2!$BS$32</f>
        <v>0</v>
      </c>
      <c r="Q360" s="94" t="s">
        <v>190</v>
      </c>
      <c r="R360" s="116" t="s">
        <v>190</v>
      </c>
      <c r="S360" s="94">
        <f t="shared" si="290"/>
        <v>17657991</v>
      </c>
      <c r="T360" s="94">
        <f t="shared" si="290"/>
        <v>16342737</v>
      </c>
      <c r="U360" s="99">
        <f t="shared" si="287"/>
        <v>1315254</v>
      </c>
      <c r="V360" s="95">
        <f t="shared" si="288"/>
        <v>0</v>
      </c>
      <c r="W360" s="95" t="s">
        <v>190</v>
      </c>
      <c r="X360" s="94">
        <f t="shared" si="289"/>
        <v>319927</v>
      </c>
      <c r="Y360" s="94" t="s">
        <v>190</v>
      </c>
      <c r="Z360" s="116" t="s">
        <v>190</v>
      </c>
      <c r="AA360"/>
      <c r="AB360"/>
      <c r="AC360"/>
      <c r="AD360"/>
      <c r="AE360"/>
      <c r="AF360"/>
    </row>
    <row r="361" spans="1:32" ht="14.45" customHeight="1" x14ac:dyDescent="0.15">
      <c r="A361" s="244"/>
      <c r="B361" s="109">
        <v>2015</v>
      </c>
      <c r="C361" s="99">
        <f>'2015 CER'!AD3</f>
        <v>19420023</v>
      </c>
      <c r="D361" s="99">
        <f>'2015 CER'!B31</f>
        <v>18907631</v>
      </c>
      <c r="E361" s="99">
        <f t="shared" si="286"/>
        <v>512392</v>
      </c>
      <c r="F361" s="95">
        <f>'2015 CER'!AD31</f>
        <v>0</v>
      </c>
      <c r="G361" s="100" t="s">
        <v>190</v>
      </c>
      <c r="H361" s="94">
        <f>Account_CP2!$V$32-Account_CP2!$O$32</f>
        <v>40273</v>
      </c>
      <c r="I361" s="99" t="s">
        <v>190</v>
      </c>
      <c r="J361" s="115" t="s">
        <v>190</v>
      </c>
      <c r="K361" s="99">
        <v>0</v>
      </c>
      <c r="L361" s="99">
        <v>0</v>
      </c>
      <c r="M361" s="99">
        <f t="shared" si="285"/>
        <v>0</v>
      </c>
      <c r="N361" s="95">
        <v>0</v>
      </c>
      <c r="O361" s="100" t="s">
        <v>190</v>
      </c>
      <c r="P361" s="99">
        <v>0</v>
      </c>
      <c r="Q361" s="99" t="s">
        <v>190</v>
      </c>
      <c r="R361" s="115" t="s">
        <v>190</v>
      </c>
      <c r="S361" s="99">
        <f t="shared" si="290"/>
        <v>19420023</v>
      </c>
      <c r="T361" s="99">
        <f t="shared" si="290"/>
        <v>18907631</v>
      </c>
      <c r="U361" s="99">
        <f t="shared" si="287"/>
        <v>512392</v>
      </c>
      <c r="V361" s="95">
        <f t="shared" si="288"/>
        <v>0</v>
      </c>
      <c r="W361" s="100" t="s">
        <v>190</v>
      </c>
      <c r="X361" s="94">
        <f t="shared" si="289"/>
        <v>40273</v>
      </c>
      <c r="Y361" s="99" t="s">
        <v>190</v>
      </c>
      <c r="Z361" s="115" t="s">
        <v>190</v>
      </c>
      <c r="AA361"/>
      <c r="AB361"/>
      <c r="AC361"/>
      <c r="AD361"/>
      <c r="AE361"/>
      <c r="AF361"/>
    </row>
    <row r="362" spans="1:32" ht="14.45" customHeight="1" x14ac:dyDescent="0.15">
      <c r="A362" s="244"/>
      <c r="B362" s="109">
        <v>2014</v>
      </c>
      <c r="C362" s="99">
        <f>'2014 CER'!AD3</f>
        <v>5221443</v>
      </c>
      <c r="D362" s="99">
        <f>'2014 CER'!B31</f>
        <v>4263994</v>
      </c>
      <c r="E362" s="99">
        <f t="shared" si="286"/>
        <v>957449</v>
      </c>
      <c r="F362" s="95">
        <f>'2014 CER'!AD31</f>
        <v>0</v>
      </c>
      <c r="G362" s="100" t="s">
        <v>190</v>
      </c>
      <c r="H362" s="94">
        <f>Account_CP2!$O$32-Account_CP2!$H$32</f>
        <v>1988</v>
      </c>
      <c r="I362" s="99" t="s">
        <v>190</v>
      </c>
      <c r="J362" s="115" t="s">
        <v>190</v>
      </c>
      <c r="K362" s="99">
        <v>0</v>
      </c>
      <c r="L362" s="99">
        <v>0</v>
      </c>
      <c r="M362" s="99">
        <f t="shared" si="285"/>
        <v>0</v>
      </c>
      <c r="N362" s="95">
        <v>0</v>
      </c>
      <c r="O362" s="100" t="s">
        <v>190</v>
      </c>
      <c r="P362" s="99">
        <v>0</v>
      </c>
      <c r="Q362" s="99" t="s">
        <v>190</v>
      </c>
      <c r="R362" s="115" t="s">
        <v>190</v>
      </c>
      <c r="S362" s="99">
        <f t="shared" si="290"/>
        <v>5221443</v>
      </c>
      <c r="T362" s="99">
        <f t="shared" si="290"/>
        <v>4263994</v>
      </c>
      <c r="U362" s="99">
        <f t="shared" si="287"/>
        <v>957449</v>
      </c>
      <c r="V362" s="95">
        <f t="shared" si="288"/>
        <v>0</v>
      </c>
      <c r="W362" s="100" t="s">
        <v>190</v>
      </c>
      <c r="X362" s="94">
        <f t="shared" si="289"/>
        <v>1988</v>
      </c>
      <c r="Y362" s="99" t="s">
        <v>190</v>
      </c>
      <c r="Z362" s="115" t="s">
        <v>190</v>
      </c>
      <c r="AA362"/>
      <c r="AB362"/>
      <c r="AC362"/>
      <c r="AD362"/>
      <c r="AE362"/>
      <c r="AF362"/>
    </row>
    <row r="363" spans="1:32" ht="14.45" customHeight="1" x14ac:dyDescent="0.15">
      <c r="A363" s="244"/>
      <c r="B363" s="109">
        <v>2013</v>
      </c>
      <c r="C363" s="99">
        <f>'2013 CER'!AD3</f>
        <v>260167</v>
      </c>
      <c r="D363" s="99">
        <f>'2013 CER'!B31</f>
        <v>219845</v>
      </c>
      <c r="E363" s="99">
        <f t="shared" si="286"/>
        <v>40322</v>
      </c>
      <c r="F363" s="95">
        <f>'2013 CER'!AD31</f>
        <v>0</v>
      </c>
      <c r="G363" s="100" t="s">
        <v>190</v>
      </c>
      <c r="H363" s="94">
        <f>Account_CP2!$H$32</f>
        <v>0</v>
      </c>
      <c r="I363" s="99" t="s">
        <v>190</v>
      </c>
      <c r="J363" s="115" t="s">
        <v>190</v>
      </c>
      <c r="K363" s="99">
        <v>0</v>
      </c>
      <c r="L363" s="99">
        <v>0</v>
      </c>
      <c r="M363" s="99">
        <f t="shared" si="285"/>
        <v>0</v>
      </c>
      <c r="N363" s="95">
        <v>0</v>
      </c>
      <c r="O363" s="100" t="s">
        <v>190</v>
      </c>
      <c r="P363" s="99">
        <v>0</v>
      </c>
      <c r="Q363" s="99" t="s">
        <v>190</v>
      </c>
      <c r="R363" s="115" t="s">
        <v>190</v>
      </c>
      <c r="S363" s="99">
        <f t="shared" si="290"/>
        <v>260167</v>
      </c>
      <c r="T363" s="99">
        <f t="shared" si="290"/>
        <v>219845</v>
      </c>
      <c r="U363" s="99">
        <f t="shared" si="287"/>
        <v>40322</v>
      </c>
      <c r="V363" s="95">
        <f t="shared" si="288"/>
        <v>0</v>
      </c>
      <c r="W363" s="100" t="s">
        <v>190</v>
      </c>
      <c r="X363" s="94">
        <f t="shared" si="289"/>
        <v>0</v>
      </c>
      <c r="Y363" s="99" t="s">
        <v>190</v>
      </c>
      <c r="Z363" s="115" t="s">
        <v>190</v>
      </c>
      <c r="AA363"/>
      <c r="AB363"/>
      <c r="AC363"/>
      <c r="AD363"/>
      <c r="AE363"/>
      <c r="AF363"/>
    </row>
    <row r="364" spans="1:32" ht="14.45" customHeight="1" x14ac:dyDescent="0.15">
      <c r="A364" s="245"/>
      <c r="B364" s="110" t="s">
        <v>164</v>
      </c>
      <c r="C364" s="92">
        <f>SUM(C355:C363)</f>
        <v>102037180</v>
      </c>
      <c r="D364" s="92">
        <f>SUM(D355:D363)</f>
        <v>101987493</v>
      </c>
      <c r="E364" s="92">
        <f>SUM(E355:E363)</f>
        <v>49687</v>
      </c>
      <c r="F364" s="91">
        <f>SUM(F355:F363)</f>
        <v>25882305</v>
      </c>
      <c r="G364" s="91" t="s">
        <v>190</v>
      </c>
      <c r="H364" s="92">
        <f>SUM(H355:H363)</f>
        <v>8692041</v>
      </c>
      <c r="I364" s="92" t="s">
        <v>190</v>
      </c>
      <c r="J364" s="117" t="s">
        <v>190</v>
      </c>
      <c r="K364" s="92">
        <f>SUM(K355:K363)</f>
        <v>104871059</v>
      </c>
      <c r="L364" s="92">
        <f>SUM(L355:L363)</f>
        <v>177881919</v>
      </c>
      <c r="M364" s="92">
        <f t="shared" si="285"/>
        <v>-73010860</v>
      </c>
      <c r="N364" s="91">
        <f>SUM(N355:N363)</f>
        <v>85302015</v>
      </c>
      <c r="O364" s="91" t="s">
        <v>190</v>
      </c>
      <c r="P364" s="92">
        <f>SUM(P355:P363)</f>
        <v>2294986</v>
      </c>
      <c r="Q364" s="92" t="s">
        <v>190</v>
      </c>
      <c r="R364" s="117" t="s">
        <v>190</v>
      </c>
      <c r="S364" s="92">
        <f>SUM(S355:S363)</f>
        <v>206908239</v>
      </c>
      <c r="T364" s="92">
        <f>SUM(T355:T363)</f>
        <v>279869412</v>
      </c>
      <c r="U364" s="92">
        <f>SUM(U355:U363)</f>
        <v>-72961173</v>
      </c>
      <c r="V364" s="91">
        <f>SUM(V355:V363)</f>
        <v>111184320</v>
      </c>
      <c r="W364" s="91" t="s">
        <v>190</v>
      </c>
      <c r="X364" s="92">
        <f>SUM(X355:X363)</f>
        <v>10987027</v>
      </c>
      <c r="Y364" s="92" t="s">
        <v>190</v>
      </c>
      <c r="Z364" s="117" t="s">
        <v>190</v>
      </c>
      <c r="AA364"/>
      <c r="AB364"/>
      <c r="AC364"/>
      <c r="AD364"/>
      <c r="AE364"/>
      <c r="AF364"/>
    </row>
    <row r="365" spans="1:32" ht="14.45" customHeight="1" x14ac:dyDescent="0.15">
      <c r="A365" s="228" t="s">
        <v>184</v>
      </c>
      <c r="B365" s="102">
        <v>2021</v>
      </c>
      <c r="C365" s="94">
        <f>'2021 CER'!$AL$3</f>
        <v>0</v>
      </c>
      <c r="D365" s="94">
        <f>'2021 CER'!$B$39</f>
        <v>0</v>
      </c>
      <c r="E365" s="99">
        <f>C365-D365</f>
        <v>0</v>
      </c>
      <c r="F365" s="95">
        <f>'2021 CER'!$AL$39</f>
        <v>0</v>
      </c>
      <c r="G365" s="95" t="s">
        <v>190</v>
      </c>
      <c r="H365" s="94">
        <f>Account_CP2!$BL$40-Account_CP2!$BE$40</f>
        <v>0</v>
      </c>
      <c r="I365" s="94" t="s">
        <v>190</v>
      </c>
      <c r="J365" s="116" t="s">
        <v>190</v>
      </c>
      <c r="K365" s="99">
        <f>'2021 ERU'!$AL$3</f>
        <v>0</v>
      </c>
      <c r="L365" s="99">
        <f>'2021 ERU'!$B$39</f>
        <v>0</v>
      </c>
      <c r="M365" s="99">
        <f>K365-L365</f>
        <v>0</v>
      </c>
      <c r="N365" s="95">
        <f>'2021 ERU'!$AL$39</f>
        <v>0</v>
      </c>
      <c r="O365" s="95" t="s">
        <v>190</v>
      </c>
      <c r="P365" s="94">
        <f>Account_CP2!$DB$40-Account_CP2!$CU$40</f>
        <v>0</v>
      </c>
      <c r="Q365" s="94" t="s">
        <v>190</v>
      </c>
      <c r="R365" s="116" t="s">
        <v>190</v>
      </c>
      <c r="S365" s="94">
        <f t="shared" ref="S365" si="291">C365+K365</f>
        <v>0</v>
      </c>
      <c r="T365" s="94">
        <f t="shared" ref="T365" si="292">D365+L365</f>
        <v>0</v>
      </c>
      <c r="U365" s="99">
        <f>S365-T365</f>
        <v>0</v>
      </c>
      <c r="V365" s="95">
        <f>F365+N365</f>
        <v>0</v>
      </c>
      <c r="W365" s="95" t="s">
        <v>190</v>
      </c>
      <c r="X365" s="94">
        <f>H365+P365</f>
        <v>0</v>
      </c>
      <c r="Y365" s="94" t="s">
        <v>190</v>
      </c>
      <c r="Z365" s="116" t="s">
        <v>190</v>
      </c>
      <c r="AA365"/>
      <c r="AB365"/>
      <c r="AC365"/>
      <c r="AD365"/>
      <c r="AE365"/>
      <c r="AF365"/>
    </row>
    <row r="366" spans="1:32" ht="14.45" customHeight="1" x14ac:dyDescent="0.15">
      <c r="A366" s="229"/>
      <c r="B366" s="102">
        <v>2020</v>
      </c>
      <c r="C366" s="94">
        <f>'2020 CER'!$AL$3</f>
        <v>62304</v>
      </c>
      <c r="D366" s="94">
        <f>'2020 CER'!$B$39</f>
        <v>0</v>
      </c>
      <c r="E366" s="99">
        <f>C366-D366</f>
        <v>62304</v>
      </c>
      <c r="F366" s="95">
        <f>'2020 CER'!$AL$39</f>
        <v>0</v>
      </c>
      <c r="G366" s="95" t="s">
        <v>190</v>
      </c>
      <c r="H366" s="94">
        <f>Account_CP2!$BE$40-Account_CP2!$AX$40</f>
        <v>0</v>
      </c>
      <c r="I366" s="94" t="s">
        <v>190</v>
      </c>
      <c r="J366" s="116" t="s">
        <v>190</v>
      </c>
      <c r="K366" s="99">
        <f>'2020 ERU'!$AL$3</f>
        <v>0</v>
      </c>
      <c r="L366" s="99">
        <f>'2020 ERU'!$B$39</f>
        <v>0</v>
      </c>
      <c r="M366" s="99">
        <f>K366-L366</f>
        <v>0</v>
      </c>
      <c r="N366" s="95">
        <f>'2020 ERU'!$AL$39</f>
        <v>0</v>
      </c>
      <c r="O366" s="95" t="s">
        <v>190</v>
      </c>
      <c r="P366" s="94">
        <f>Account_CP2!$CU$40-Account_CP2!$CN$40</f>
        <v>0</v>
      </c>
      <c r="Q366" s="94" t="s">
        <v>190</v>
      </c>
      <c r="R366" s="116" t="s">
        <v>190</v>
      </c>
      <c r="S366" s="94">
        <f t="shared" ref="S366:T368" si="293">C366+K366</f>
        <v>62304</v>
      </c>
      <c r="T366" s="94">
        <f t="shared" si="293"/>
        <v>0</v>
      </c>
      <c r="U366" s="99">
        <f>S366-T366</f>
        <v>62304</v>
      </c>
      <c r="V366" s="95">
        <f>F366+N366</f>
        <v>0</v>
      </c>
      <c r="W366" s="95" t="s">
        <v>190</v>
      </c>
      <c r="X366" s="94">
        <f>H366+P366</f>
        <v>0</v>
      </c>
      <c r="Y366" s="94" t="s">
        <v>190</v>
      </c>
      <c r="Z366" s="116" t="s">
        <v>190</v>
      </c>
      <c r="AA366"/>
      <c r="AB366"/>
      <c r="AC366"/>
      <c r="AD366"/>
      <c r="AE366"/>
      <c r="AF366"/>
    </row>
    <row r="367" spans="1:32" ht="14.45" customHeight="1" x14ac:dyDescent="0.15">
      <c r="A367" s="229"/>
      <c r="B367" s="102">
        <v>2019</v>
      </c>
      <c r="C367" s="94">
        <f>'2019 CER'!$AL$3</f>
        <v>179652</v>
      </c>
      <c r="D367" s="94">
        <f>'2019 CER'!$B$39</f>
        <v>0</v>
      </c>
      <c r="E367" s="99">
        <f>C367-D367</f>
        <v>179652</v>
      </c>
      <c r="F367" s="95">
        <f>'2019 CER'!$AL$39</f>
        <v>0</v>
      </c>
      <c r="G367" s="95" t="s">
        <v>190</v>
      </c>
      <c r="H367" s="94">
        <f>Account_CP2!$AX$40-Account_CP2!$AQ$40</f>
        <v>0</v>
      </c>
      <c r="I367" s="94" t="s">
        <v>190</v>
      </c>
      <c r="J367" s="116" t="s">
        <v>190</v>
      </c>
      <c r="K367" s="99">
        <f>'2019 ERU'!$AL$3</f>
        <v>0</v>
      </c>
      <c r="L367" s="99">
        <f>'2019 ERU'!$B$39</f>
        <v>0</v>
      </c>
      <c r="M367" s="99">
        <f t="shared" si="249"/>
        <v>0</v>
      </c>
      <c r="N367" s="95">
        <f>'2019 ERU'!$AL$39</f>
        <v>0</v>
      </c>
      <c r="O367" s="95" t="s">
        <v>190</v>
      </c>
      <c r="P367" s="94">
        <f>Account_CP2!$CN$40-Account_CP2!$CG$40</f>
        <v>0</v>
      </c>
      <c r="Q367" s="94" t="s">
        <v>190</v>
      </c>
      <c r="R367" s="116" t="s">
        <v>190</v>
      </c>
      <c r="S367" s="94">
        <f t="shared" si="293"/>
        <v>179652</v>
      </c>
      <c r="T367" s="94">
        <f t="shared" si="293"/>
        <v>0</v>
      </c>
      <c r="U367" s="99">
        <f>S367-T367</f>
        <v>179652</v>
      </c>
      <c r="V367" s="95">
        <f>F367+N367</f>
        <v>0</v>
      </c>
      <c r="W367" s="95" t="s">
        <v>190</v>
      </c>
      <c r="X367" s="94">
        <f>H367+P367</f>
        <v>0</v>
      </c>
      <c r="Y367" s="94" t="s">
        <v>190</v>
      </c>
      <c r="Z367" s="116" t="s">
        <v>190</v>
      </c>
      <c r="AA367"/>
      <c r="AB367"/>
      <c r="AC367"/>
      <c r="AD367"/>
      <c r="AE367"/>
      <c r="AF367"/>
    </row>
    <row r="368" spans="1:32" ht="14.45" customHeight="1" x14ac:dyDescent="0.15">
      <c r="A368" s="229"/>
      <c r="B368" s="102">
        <v>2018</v>
      </c>
      <c r="C368" s="94">
        <f>'2018 CER'!$AL$3</f>
        <v>137208</v>
      </c>
      <c r="D368" s="94">
        <f>'2018 CER'!$B$39</f>
        <v>0</v>
      </c>
      <c r="E368" s="99">
        <f t="shared" ref="E368:E373" si="294">C368-D368</f>
        <v>137208</v>
      </c>
      <c r="F368" s="95">
        <f>'2018 CER'!$AL$39</f>
        <v>0</v>
      </c>
      <c r="G368" s="95" t="s">
        <v>190</v>
      </c>
      <c r="H368" s="94">
        <f>Account_CP2!$AQ$40-Account_CP2!$AJ$40</f>
        <v>0</v>
      </c>
      <c r="I368" s="94" t="s">
        <v>190</v>
      </c>
      <c r="J368" s="116" t="s">
        <v>190</v>
      </c>
      <c r="K368" s="99">
        <f>'2018 ERU'!$AL$3</f>
        <v>0</v>
      </c>
      <c r="L368" s="99">
        <f>'2018 ERU'!$B$39</f>
        <v>0</v>
      </c>
      <c r="M368" s="99">
        <f>K368-L368</f>
        <v>0</v>
      </c>
      <c r="N368" s="95">
        <f>'2018 ERU'!$AL$39</f>
        <v>0</v>
      </c>
      <c r="O368" s="95" t="s">
        <v>190</v>
      </c>
      <c r="P368" s="94">
        <f>Account_CP2!$CG$40-Account_CP2!$BZ$40</f>
        <v>0</v>
      </c>
      <c r="Q368" s="94" t="s">
        <v>190</v>
      </c>
      <c r="R368" s="116" t="s">
        <v>190</v>
      </c>
      <c r="S368" s="94">
        <f t="shared" si="293"/>
        <v>137208</v>
      </c>
      <c r="T368" s="94">
        <f t="shared" si="293"/>
        <v>0</v>
      </c>
      <c r="U368" s="99">
        <f t="shared" ref="U368:U373" si="295">S368-T368</f>
        <v>137208</v>
      </c>
      <c r="V368" s="95">
        <f t="shared" ref="V368:V373" si="296">F368+N368</f>
        <v>0</v>
      </c>
      <c r="W368" s="95" t="s">
        <v>190</v>
      </c>
      <c r="X368" s="94">
        <f t="shared" ref="X368:X373" si="297">H368+P368</f>
        <v>0</v>
      </c>
      <c r="Y368" s="94" t="s">
        <v>190</v>
      </c>
      <c r="Z368" s="116" t="s">
        <v>190</v>
      </c>
      <c r="AA368"/>
      <c r="AB368"/>
      <c r="AC368"/>
      <c r="AD368"/>
      <c r="AE368"/>
      <c r="AF368"/>
    </row>
    <row r="369" spans="1:32" ht="14.45" customHeight="1" x14ac:dyDescent="0.15">
      <c r="A369" s="229"/>
      <c r="B369" s="102">
        <v>2017</v>
      </c>
      <c r="C369" s="94">
        <f>'2017 CER'!$AL$3</f>
        <v>584472</v>
      </c>
      <c r="D369" s="94">
        <f>'2017 CER'!$B$39</f>
        <v>0</v>
      </c>
      <c r="E369" s="99">
        <f t="shared" si="294"/>
        <v>584472</v>
      </c>
      <c r="F369" s="95">
        <f>'2017 CER'!$AL$39</f>
        <v>0</v>
      </c>
      <c r="G369" s="95" t="s">
        <v>190</v>
      </c>
      <c r="H369" s="94">
        <f>Account_CP2!$AJ$40-Account_CP2!$AC$40</f>
        <v>0</v>
      </c>
      <c r="I369" s="94" t="s">
        <v>190</v>
      </c>
      <c r="J369" s="116" t="s">
        <v>190</v>
      </c>
      <c r="K369" s="99">
        <f>'2017 ERU'!$AL$3</f>
        <v>0</v>
      </c>
      <c r="L369" s="99">
        <f>'2017 ERU'!$B$39</f>
        <v>0</v>
      </c>
      <c r="M369" s="99">
        <f t="shared" si="249"/>
        <v>0</v>
      </c>
      <c r="N369" s="95">
        <f>'2017 ERU'!$AL$39</f>
        <v>0</v>
      </c>
      <c r="O369" s="95" t="s">
        <v>190</v>
      </c>
      <c r="P369" s="94">
        <f>Account_CP2!$BZ$40-Account_CP2!$BS$40</f>
        <v>0</v>
      </c>
      <c r="Q369" s="94" t="s">
        <v>190</v>
      </c>
      <c r="R369" s="116" t="s">
        <v>190</v>
      </c>
      <c r="S369" s="94">
        <f t="shared" ref="S369:T373" si="298">C369+K369</f>
        <v>584472</v>
      </c>
      <c r="T369" s="94">
        <f t="shared" si="298"/>
        <v>0</v>
      </c>
      <c r="U369" s="99">
        <f t="shared" si="295"/>
        <v>584472</v>
      </c>
      <c r="V369" s="95">
        <f t="shared" si="296"/>
        <v>0</v>
      </c>
      <c r="W369" s="95" t="s">
        <v>190</v>
      </c>
      <c r="X369" s="94">
        <f t="shared" si="297"/>
        <v>0</v>
      </c>
      <c r="Y369" s="94" t="s">
        <v>190</v>
      </c>
      <c r="Z369" s="116" t="s">
        <v>190</v>
      </c>
      <c r="AA369"/>
      <c r="AB369"/>
      <c r="AC369"/>
      <c r="AD369"/>
      <c r="AE369"/>
      <c r="AF369"/>
    </row>
    <row r="370" spans="1:32" ht="14.45" customHeight="1" x14ac:dyDescent="0.15">
      <c r="A370" s="229"/>
      <c r="B370" s="103">
        <v>2016</v>
      </c>
      <c r="C370" s="94">
        <f>'2016 CER'!AL3</f>
        <v>193335</v>
      </c>
      <c r="D370" s="94">
        <f>'2016 CER'!B39</f>
        <v>0</v>
      </c>
      <c r="E370" s="99">
        <f t="shared" si="294"/>
        <v>193335</v>
      </c>
      <c r="F370" s="95">
        <f>'2016 CER'!AL39</f>
        <v>0</v>
      </c>
      <c r="G370" s="95" t="s">
        <v>190</v>
      </c>
      <c r="H370" s="94">
        <f>Account_CP2!$AC$40-Account_CP2!$V$40</f>
        <v>0</v>
      </c>
      <c r="I370" s="94" t="s">
        <v>190</v>
      </c>
      <c r="J370" s="116" t="s">
        <v>190</v>
      </c>
      <c r="K370" s="99">
        <f>'2016 ERU'!AL3</f>
        <v>0</v>
      </c>
      <c r="L370" s="99">
        <f>'2016 ERU'!B39</f>
        <v>0</v>
      </c>
      <c r="M370" s="99">
        <f t="shared" si="249"/>
        <v>0</v>
      </c>
      <c r="N370" s="95">
        <f>'2016 ERU'!AL39</f>
        <v>0</v>
      </c>
      <c r="O370" s="95" t="s">
        <v>190</v>
      </c>
      <c r="P370" s="94">
        <f>Account_CP2!$BS$40</f>
        <v>0</v>
      </c>
      <c r="Q370" s="94" t="s">
        <v>190</v>
      </c>
      <c r="R370" s="116" t="s">
        <v>190</v>
      </c>
      <c r="S370" s="94">
        <f t="shared" si="298"/>
        <v>193335</v>
      </c>
      <c r="T370" s="94">
        <f t="shared" si="298"/>
        <v>0</v>
      </c>
      <c r="U370" s="99">
        <f t="shared" si="295"/>
        <v>193335</v>
      </c>
      <c r="V370" s="95">
        <f t="shared" si="296"/>
        <v>0</v>
      </c>
      <c r="W370" s="95" t="s">
        <v>190</v>
      </c>
      <c r="X370" s="94">
        <f t="shared" si="297"/>
        <v>0</v>
      </c>
      <c r="Y370" s="94" t="s">
        <v>190</v>
      </c>
      <c r="Z370" s="116" t="s">
        <v>190</v>
      </c>
      <c r="AA370"/>
      <c r="AB370"/>
      <c r="AC370"/>
      <c r="AD370"/>
      <c r="AE370"/>
      <c r="AF370"/>
    </row>
    <row r="371" spans="1:32" ht="14.45" customHeight="1" x14ac:dyDescent="0.15">
      <c r="A371" s="229"/>
      <c r="B371" s="103">
        <v>2015</v>
      </c>
      <c r="C371" s="99">
        <f>'2015 CER'!AL3</f>
        <v>385332</v>
      </c>
      <c r="D371" s="99">
        <f>'2015 CER'!B39</f>
        <v>0</v>
      </c>
      <c r="E371" s="99">
        <f t="shared" si="294"/>
        <v>385332</v>
      </c>
      <c r="F371" s="95">
        <f>'2015 CER'!AL39</f>
        <v>0</v>
      </c>
      <c r="G371" s="100" t="s">
        <v>190</v>
      </c>
      <c r="H371" s="94">
        <f>Account_CP2!$V$40-Account_CP2!$O$40</f>
        <v>0</v>
      </c>
      <c r="I371" s="99" t="s">
        <v>190</v>
      </c>
      <c r="J371" s="115" t="s">
        <v>190</v>
      </c>
      <c r="K371" s="99">
        <v>0</v>
      </c>
      <c r="L371" s="99">
        <v>0</v>
      </c>
      <c r="M371" s="99">
        <f t="shared" si="249"/>
        <v>0</v>
      </c>
      <c r="N371" s="95">
        <v>0</v>
      </c>
      <c r="O371" s="100" t="s">
        <v>190</v>
      </c>
      <c r="P371" s="99">
        <v>0</v>
      </c>
      <c r="Q371" s="99" t="s">
        <v>190</v>
      </c>
      <c r="R371" s="115" t="s">
        <v>190</v>
      </c>
      <c r="S371" s="99">
        <f t="shared" si="298"/>
        <v>385332</v>
      </c>
      <c r="T371" s="99">
        <f t="shared" si="298"/>
        <v>0</v>
      </c>
      <c r="U371" s="99">
        <f t="shared" si="295"/>
        <v>385332</v>
      </c>
      <c r="V371" s="95">
        <f t="shared" si="296"/>
        <v>0</v>
      </c>
      <c r="W371" s="100" t="s">
        <v>190</v>
      </c>
      <c r="X371" s="94">
        <f t="shared" si="297"/>
        <v>0</v>
      </c>
      <c r="Y371" s="99" t="s">
        <v>190</v>
      </c>
      <c r="Z371" s="115" t="s">
        <v>190</v>
      </c>
      <c r="AA371"/>
      <c r="AB371"/>
      <c r="AC371"/>
      <c r="AD371"/>
      <c r="AE371"/>
      <c r="AF371"/>
    </row>
    <row r="372" spans="1:32" ht="14.45" customHeight="1" x14ac:dyDescent="0.15">
      <c r="A372" s="229"/>
      <c r="B372" s="103">
        <v>2014</v>
      </c>
      <c r="C372" s="99">
        <f>'2014 CER'!AL3</f>
        <v>51293</v>
      </c>
      <c r="D372" s="99">
        <f>'2014 CER'!B39</f>
        <v>0</v>
      </c>
      <c r="E372" s="99">
        <f t="shared" si="294"/>
        <v>51293</v>
      </c>
      <c r="F372" s="95">
        <f>'2014 CER'!AL39</f>
        <v>0</v>
      </c>
      <c r="G372" s="100" t="s">
        <v>190</v>
      </c>
      <c r="H372" s="94">
        <f>Account_CP2!$O$40-Account_CP2!$H$40</f>
        <v>0</v>
      </c>
      <c r="I372" s="99" t="s">
        <v>190</v>
      </c>
      <c r="J372" s="115" t="s">
        <v>190</v>
      </c>
      <c r="K372" s="99">
        <v>0</v>
      </c>
      <c r="L372" s="99">
        <v>0</v>
      </c>
      <c r="M372" s="99">
        <f t="shared" si="249"/>
        <v>0</v>
      </c>
      <c r="N372" s="95">
        <v>0</v>
      </c>
      <c r="O372" s="100" t="s">
        <v>190</v>
      </c>
      <c r="P372" s="99">
        <v>0</v>
      </c>
      <c r="Q372" s="99" t="s">
        <v>190</v>
      </c>
      <c r="R372" s="115" t="s">
        <v>190</v>
      </c>
      <c r="S372" s="99">
        <f t="shared" si="298"/>
        <v>51293</v>
      </c>
      <c r="T372" s="99">
        <f t="shared" si="298"/>
        <v>0</v>
      </c>
      <c r="U372" s="99">
        <f t="shared" si="295"/>
        <v>51293</v>
      </c>
      <c r="V372" s="95">
        <f t="shared" si="296"/>
        <v>0</v>
      </c>
      <c r="W372" s="100" t="s">
        <v>190</v>
      </c>
      <c r="X372" s="94">
        <f t="shared" si="297"/>
        <v>0</v>
      </c>
      <c r="Y372" s="99" t="s">
        <v>190</v>
      </c>
      <c r="Z372" s="115" t="s">
        <v>190</v>
      </c>
      <c r="AA372"/>
      <c r="AB372"/>
      <c r="AC372"/>
      <c r="AD372"/>
      <c r="AE372"/>
      <c r="AF372"/>
    </row>
    <row r="373" spans="1:32" ht="14.45" customHeight="1" x14ac:dyDescent="0.15">
      <c r="A373" s="229"/>
      <c r="B373" s="103">
        <v>2013</v>
      </c>
      <c r="C373" s="99">
        <f>'2013 CER'!AL3</f>
        <v>0</v>
      </c>
      <c r="D373" s="99">
        <f>'2013 CER'!B39</f>
        <v>0</v>
      </c>
      <c r="E373" s="99">
        <f t="shared" si="294"/>
        <v>0</v>
      </c>
      <c r="F373" s="95">
        <f>'2013 CER'!AL39</f>
        <v>0</v>
      </c>
      <c r="G373" s="100" t="s">
        <v>190</v>
      </c>
      <c r="H373" s="94">
        <f>Account_CP2!$H$40</f>
        <v>0</v>
      </c>
      <c r="I373" s="99" t="s">
        <v>190</v>
      </c>
      <c r="J373" s="115" t="s">
        <v>190</v>
      </c>
      <c r="K373" s="99">
        <v>0</v>
      </c>
      <c r="L373" s="99">
        <v>0</v>
      </c>
      <c r="M373" s="99">
        <f t="shared" si="249"/>
        <v>0</v>
      </c>
      <c r="N373" s="95">
        <v>0</v>
      </c>
      <c r="O373" s="100" t="s">
        <v>190</v>
      </c>
      <c r="P373" s="99">
        <v>0</v>
      </c>
      <c r="Q373" s="99" t="s">
        <v>190</v>
      </c>
      <c r="R373" s="115" t="s">
        <v>190</v>
      </c>
      <c r="S373" s="99">
        <f t="shared" si="298"/>
        <v>0</v>
      </c>
      <c r="T373" s="99">
        <f t="shared" si="298"/>
        <v>0</v>
      </c>
      <c r="U373" s="99">
        <f t="shared" si="295"/>
        <v>0</v>
      </c>
      <c r="V373" s="95">
        <f t="shared" si="296"/>
        <v>0</v>
      </c>
      <c r="W373" s="100" t="s">
        <v>190</v>
      </c>
      <c r="X373" s="94">
        <f t="shared" si="297"/>
        <v>0</v>
      </c>
      <c r="Y373" s="99" t="s">
        <v>190</v>
      </c>
      <c r="Z373" s="115" t="s">
        <v>190</v>
      </c>
      <c r="AA373"/>
      <c r="AB373"/>
      <c r="AC373"/>
      <c r="AD373"/>
      <c r="AE373"/>
      <c r="AF373"/>
    </row>
    <row r="374" spans="1:32" ht="14.45" customHeight="1" x14ac:dyDescent="0.15">
      <c r="A374" s="230"/>
      <c r="B374" s="104" t="s">
        <v>164</v>
      </c>
      <c r="C374" s="92">
        <f>SUM(C365:C373)</f>
        <v>1593596</v>
      </c>
      <c r="D374" s="92">
        <f>SUM(D365:D373)</f>
        <v>0</v>
      </c>
      <c r="E374" s="92">
        <f>SUM(E365:E373)</f>
        <v>1593596</v>
      </c>
      <c r="F374" s="91">
        <f>SUM(F365:F373)</f>
        <v>0</v>
      </c>
      <c r="G374" s="91" t="s">
        <v>190</v>
      </c>
      <c r="H374" s="92">
        <f>SUM(H365:H373)</f>
        <v>0</v>
      </c>
      <c r="I374" s="92" t="s">
        <v>190</v>
      </c>
      <c r="J374" s="117" t="s">
        <v>190</v>
      </c>
      <c r="K374" s="92">
        <f>SUM(K365:K373)</f>
        <v>0</v>
      </c>
      <c r="L374" s="92">
        <f>SUM(L365:L373)</f>
        <v>0</v>
      </c>
      <c r="M374" s="92">
        <f t="shared" si="249"/>
        <v>0</v>
      </c>
      <c r="N374" s="91">
        <f>SUM(N365:N373)</f>
        <v>0</v>
      </c>
      <c r="O374" s="91" t="s">
        <v>190</v>
      </c>
      <c r="P374" s="92">
        <f>SUM(P365:P373)</f>
        <v>0</v>
      </c>
      <c r="Q374" s="92" t="s">
        <v>190</v>
      </c>
      <c r="R374" s="117" t="s">
        <v>190</v>
      </c>
      <c r="S374" s="92">
        <f>SUM(S365:S373)</f>
        <v>1593596</v>
      </c>
      <c r="T374" s="92">
        <f>SUM(T365:T373)</f>
        <v>0</v>
      </c>
      <c r="U374" s="92">
        <f>SUM(U365:U373)</f>
        <v>1593596</v>
      </c>
      <c r="V374" s="91">
        <f>SUM(V365:V373)</f>
        <v>0</v>
      </c>
      <c r="W374" s="91" t="s">
        <v>190</v>
      </c>
      <c r="X374" s="92">
        <f>SUM(X365:X373)</f>
        <v>0</v>
      </c>
      <c r="Y374" s="92" t="s">
        <v>190</v>
      </c>
      <c r="Z374" s="117" t="s">
        <v>190</v>
      </c>
      <c r="AA374"/>
      <c r="AB374"/>
      <c r="AC374"/>
      <c r="AD374"/>
      <c r="AE374"/>
      <c r="AF374"/>
    </row>
    <row r="375" spans="1:32" ht="14.45" customHeight="1" x14ac:dyDescent="0.15">
      <c r="A375" s="228" t="s">
        <v>28</v>
      </c>
      <c r="B375" s="102">
        <v>2021</v>
      </c>
      <c r="C375" s="94">
        <f>'2021 CER'!$AM$3</f>
        <v>0</v>
      </c>
      <c r="D375" s="94">
        <f>'2021 CER'!$B$40</f>
        <v>0</v>
      </c>
      <c r="E375" s="99">
        <f>C375-D375</f>
        <v>0</v>
      </c>
      <c r="F375" s="95">
        <f>'2021 CER'!$AM$40</f>
        <v>0</v>
      </c>
      <c r="G375" s="95" t="s">
        <v>190</v>
      </c>
      <c r="H375" s="94">
        <f>Account_CP2!$BL$41-Account_CP2!$BE$41</f>
        <v>0</v>
      </c>
      <c r="I375" s="94" t="s">
        <v>190</v>
      </c>
      <c r="J375" s="116" t="s">
        <v>190</v>
      </c>
      <c r="K375" s="99">
        <f>'2021 ERU'!$AM$3</f>
        <v>0</v>
      </c>
      <c r="L375" s="99">
        <f>'2021 ERU'!$B$40</f>
        <v>0</v>
      </c>
      <c r="M375" s="99">
        <f>K375-L375</f>
        <v>0</v>
      </c>
      <c r="N375" s="95">
        <f>'2021 ERU'!$AM$40</f>
        <v>0</v>
      </c>
      <c r="O375" s="95" t="s">
        <v>190</v>
      </c>
      <c r="P375" s="94">
        <f>Account_CP2!$DB$41-Account_CP2!$CU$41</f>
        <v>0</v>
      </c>
      <c r="Q375" s="94" t="s">
        <v>190</v>
      </c>
      <c r="R375" s="116" t="s">
        <v>190</v>
      </c>
      <c r="S375" s="94">
        <f t="shared" ref="S375" si="299">C375+K375</f>
        <v>0</v>
      </c>
      <c r="T375" s="94">
        <f t="shared" ref="T375" si="300">D375+L375</f>
        <v>0</v>
      </c>
      <c r="U375" s="99">
        <f>S375-T375</f>
        <v>0</v>
      </c>
      <c r="V375" s="95">
        <f>F375+N375</f>
        <v>0</v>
      </c>
      <c r="W375" s="95" t="s">
        <v>190</v>
      </c>
      <c r="X375" s="94">
        <f>H375+P375</f>
        <v>0</v>
      </c>
      <c r="Y375" s="94" t="s">
        <v>190</v>
      </c>
      <c r="Z375" s="116" t="s">
        <v>190</v>
      </c>
      <c r="AA375"/>
      <c r="AB375"/>
      <c r="AC375"/>
      <c r="AD375"/>
      <c r="AE375"/>
      <c r="AF375"/>
    </row>
    <row r="376" spans="1:32" ht="14.45" customHeight="1" x14ac:dyDescent="0.15">
      <c r="A376" s="229"/>
      <c r="B376" s="102">
        <v>2020</v>
      </c>
      <c r="C376" s="94">
        <f>'2020 CER'!$AM$3</f>
        <v>0</v>
      </c>
      <c r="D376" s="94">
        <f>'2020 CER'!$B$40</f>
        <v>0</v>
      </c>
      <c r="E376" s="99">
        <f>C376-D376</f>
        <v>0</v>
      </c>
      <c r="F376" s="95">
        <f>'2020 CER'!$AM$40</f>
        <v>0</v>
      </c>
      <c r="G376" s="95" t="s">
        <v>190</v>
      </c>
      <c r="H376" s="94">
        <f>Account_CP2!$BE$41-Account_CP2!$AX$41</f>
        <v>0</v>
      </c>
      <c r="I376" s="94" t="s">
        <v>190</v>
      </c>
      <c r="J376" s="116" t="s">
        <v>190</v>
      </c>
      <c r="K376" s="99">
        <f>'2020 ERU'!$AM$3</f>
        <v>0</v>
      </c>
      <c r="L376" s="99">
        <f>'2020 ERU'!$B$40</f>
        <v>0</v>
      </c>
      <c r="M376" s="99">
        <f>K376-L376</f>
        <v>0</v>
      </c>
      <c r="N376" s="95">
        <f>'2020 ERU'!$AM$40</f>
        <v>0</v>
      </c>
      <c r="O376" s="95" t="s">
        <v>190</v>
      </c>
      <c r="P376" s="94">
        <f>Account_CP2!$CU$41-Account_CP2!$CN$41</f>
        <v>0</v>
      </c>
      <c r="Q376" s="94" t="s">
        <v>190</v>
      </c>
      <c r="R376" s="116" t="s">
        <v>190</v>
      </c>
      <c r="S376" s="94">
        <f t="shared" ref="S376:T378" si="301">C376+K376</f>
        <v>0</v>
      </c>
      <c r="T376" s="94">
        <f t="shared" si="301"/>
        <v>0</v>
      </c>
      <c r="U376" s="99">
        <f>S376-T376</f>
        <v>0</v>
      </c>
      <c r="V376" s="95">
        <f>F376+N376</f>
        <v>0</v>
      </c>
      <c r="W376" s="95" t="s">
        <v>190</v>
      </c>
      <c r="X376" s="94">
        <f>H376+P376</f>
        <v>0</v>
      </c>
      <c r="Y376" s="94" t="s">
        <v>190</v>
      </c>
      <c r="Z376" s="116" t="s">
        <v>190</v>
      </c>
      <c r="AA376"/>
      <c r="AB376"/>
      <c r="AC376"/>
      <c r="AD376"/>
      <c r="AE376"/>
      <c r="AF376"/>
    </row>
    <row r="377" spans="1:32" ht="14.45" customHeight="1" x14ac:dyDescent="0.15">
      <c r="A377" s="229"/>
      <c r="B377" s="102">
        <v>2019</v>
      </c>
      <c r="C377" s="94">
        <f>'2019 CER'!$AM$3</f>
        <v>0</v>
      </c>
      <c r="D377" s="94">
        <f>'2019 CER'!$B$40</f>
        <v>0</v>
      </c>
      <c r="E377" s="99">
        <f>C377-D377</f>
        <v>0</v>
      </c>
      <c r="F377" s="95">
        <f>'2019 CER'!$AM$40</f>
        <v>0</v>
      </c>
      <c r="G377" s="95" t="s">
        <v>190</v>
      </c>
      <c r="H377" s="94">
        <f>Account_CP2!$AX$41-Account_CP2!$AQ$41</f>
        <v>0</v>
      </c>
      <c r="I377" s="94" t="s">
        <v>190</v>
      </c>
      <c r="J377" s="116" t="s">
        <v>190</v>
      </c>
      <c r="K377" s="99">
        <f>'2019 ERU'!$AM$3</f>
        <v>0</v>
      </c>
      <c r="L377" s="99">
        <f>'2019 ERU'!$B$40</f>
        <v>0</v>
      </c>
      <c r="M377" s="99">
        <f t="shared" si="249"/>
        <v>0</v>
      </c>
      <c r="N377" s="95">
        <f>'2019 ERU'!$AM$40</f>
        <v>0</v>
      </c>
      <c r="O377" s="95" t="s">
        <v>190</v>
      </c>
      <c r="P377" s="94">
        <f>Account_CP2!$CN$41-Account_CP2!$CG$41</f>
        <v>0</v>
      </c>
      <c r="Q377" s="94" t="s">
        <v>190</v>
      </c>
      <c r="R377" s="116" t="s">
        <v>190</v>
      </c>
      <c r="S377" s="94">
        <f t="shared" si="301"/>
        <v>0</v>
      </c>
      <c r="T377" s="94">
        <f t="shared" si="301"/>
        <v>0</v>
      </c>
      <c r="U377" s="99">
        <f>S377-T377</f>
        <v>0</v>
      </c>
      <c r="V377" s="95">
        <f>F377+N377</f>
        <v>0</v>
      </c>
      <c r="W377" s="95" t="s">
        <v>190</v>
      </c>
      <c r="X377" s="94">
        <f>H377+P377</f>
        <v>0</v>
      </c>
      <c r="Y377" s="94" t="s">
        <v>190</v>
      </c>
      <c r="Z377" s="116" t="s">
        <v>190</v>
      </c>
      <c r="AA377"/>
      <c r="AB377"/>
      <c r="AC377"/>
      <c r="AD377"/>
      <c r="AE377"/>
      <c r="AF377"/>
    </row>
    <row r="378" spans="1:32" ht="14.45" customHeight="1" x14ac:dyDescent="0.15">
      <c r="A378" s="229"/>
      <c r="B378" s="102">
        <v>2018</v>
      </c>
      <c r="C378" s="94">
        <f>'2018 CER'!$AM$3</f>
        <v>0</v>
      </c>
      <c r="D378" s="94">
        <f>'2018 CER'!$B$40</f>
        <v>0</v>
      </c>
      <c r="E378" s="99">
        <f t="shared" ref="E378:E383" si="302">C378-D378</f>
        <v>0</v>
      </c>
      <c r="F378" s="95">
        <f>'2018 CER'!$AM$40</f>
        <v>0</v>
      </c>
      <c r="G378" s="95" t="s">
        <v>190</v>
      </c>
      <c r="H378" s="94">
        <f>Account_CP2!$AQ$41-Account_CP2!$AJ$41</f>
        <v>0</v>
      </c>
      <c r="I378" s="94" t="s">
        <v>190</v>
      </c>
      <c r="J378" s="116" t="s">
        <v>190</v>
      </c>
      <c r="K378" s="99">
        <f>'2018 ERU'!$AM$3</f>
        <v>0</v>
      </c>
      <c r="L378" s="99">
        <f>'2018 ERU'!$B$40</f>
        <v>0</v>
      </c>
      <c r="M378" s="99">
        <f>K378-L378</f>
        <v>0</v>
      </c>
      <c r="N378" s="95">
        <f>'2018 ERU'!$AM$40</f>
        <v>0</v>
      </c>
      <c r="O378" s="95" t="s">
        <v>190</v>
      </c>
      <c r="P378" s="94">
        <f>Account_CP2!$CG$41-Account_CP2!$BZ$41</f>
        <v>0</v>
      </c>
      <c r="Q378" s="94" t="s">
        <v>190</v>
      </c>
      <c r="R378" s="116" t="s">
        <v>190</v>
      </c>
      <c r="S378" s="94">
        <f t="shared" si="301"/>
        <v>0</v>
      </c>
      <c r="T378" s="94">
        <f t="shared" si="301"/>
        <v>0</v>
      </c>
      <c r="U378" s="99">
        <f t="shared" ref="U378:U383" si="303">S378-T378</f>
        <v>0</v>
      </c>
      <c r="V378" s="95">
        <f t="shared" ref="V378:V383" si="304">F378+N378</f>
        <v>0</v>
      </c>
      <c r="W378" s="95" t="s">
        <v>190</v>
      </c>
      <c r="X378" s="94">
        <f t="shared" ref="X378:X383" si="305">H378+P378</f>
        <v>0</v>
      </c>
      <c r="Y378" s="94" t="s">
        <v>190</v>
      </c>
      <c r="Z378" s="116" t="s">
        <v>190</v>
      </c>
      <c r="AA378"/>
      <c r="AB378"/>
      <c r="AC378"/>
      <c r="AD378"/>
      <c r="AE378"/>
      <c r="AF378"/>
    </row>
    <row r="379" spans="1:32" ht="14.45" customHeight="1" x14ac:dyDescent="0.15">
      <c r="A379" s="229"/>
      <c r="B379" s="102">
        <v>2017</v>
      </c>
      <c r="C379" s="94">
        <f>'2017 CER'!$AM$3</f>
        <v>0</v>
      </c>
      <c r="D379" s="94">
        <f>'2017 CER'!$B$40</f>
        <v>0</v>
      </c>
      <c r="E379" s="99">
        <f t="shared" si="302"/>
        <v>0</v>
      </c>
      <c r="F379" s="95">
        <f>'2017 CER'!$AM$40</f>
        <v>0</v>
      </c>
      <c r="G379" s="95" t="s">
        <v>190</v>
      </c>
      <c r="H379" s="94">
        <f>Account_CP2!$AJ$41-Account_CP2!$AC$41</f>
        <v>0</v>
      </c>
      <c r="I379" s="94" t="s">
        <v>190</v>
      </c>
      <c r="J379" s="116" t="s">
        <v>190</v>
      </c>
      <c r="K379" s="99">
        <f>'2017 ERU'!$AM$3</f>
        <v>0</v>
      </c>
      <c r="L379" s="99">
        <f>'2017 ERU'!$B$40</f>
        <v>0</v>
      </c>
      <c r="M379" s="99">
        <f t="shared" si="249"/>
        <v>0</v>
      </c>
      <c r="N379" s="95">
        <f>'2017 ERU'!$AM$40</f>
        <v>0</v>
      </c>
      <c r="O379" s="95" t="s">
        <v>190</v>
      </c>
      <c r="P379" s="94">
        <f>Account_CP2!$BZ$41-Account_CP2!$BS$41</f>
        <v>0</v>
      </c>
      <c r="Q379" s="94" t="s">
        <v>190</v>
      </c>
      <c r="R379" s="116" t="s">
        <v>190</v>
      </c>
      <c r="S379" s="94">
        <f t="shared" ref="S379:T383" si="306">C379+K379</f>
        <v>0</v>
      </c>
      <c r="T379" s="94">
        <f t="shared" si="306"/>
        <v>0</v>
      </c>
      <c r="U379" s="99">
        <f t="shared" si="303"/>
        <v>0</v>
      </c>
      <c r="V379" s="95">
        <f t="shared" si="304"/>
        <v>0</v>
      </c>
      <c r="W379" s="95" t="s">
        <v>190</v>
      </c>
      <c r="X379" s="94">
        <f t="shared" si="305"/>
        <v>0</v>
      </c>
      <c r="Y379" s="94" t="s">
        <v>190</v>
      </c>
      <c r="Z379" s="116" t="s">
        <v>190</v>
      </c>
      <c r="AA379"/>
      <c r="AB379"/>
      <c r="AC379"/>
      <c r="AD379"/>
      <c r="AE379"/>
      <c r="AF379"/>
    </row>
    <row r="380" spans="1:32" ht="14.45" customHeight="1" x14ac:dyDescent="0.15">
      <c r="A380" s="229"/>
      <c r="B380" s="103">
        <v>2016</v>
      </c>
      <c r="C380" s="94">
        <f>'2016 CER'!AM3</f>
        <v>0</v>
      </c>
      <c r="D380" s="94">
        <f>'2016 CER'!B40</f>
        <v>0</v>
      </c>
      <c r="E380" s="99">
        <f t="shared" si="302"/>
        <v>0</v>
      </c>
      <c r="F380" s="95">
        <f>'2016 CER'!AM40</f>
        <v>0</v>
      </c>
      <c r="G380" s="95" t="s">
        <v>190</v>
      </c>
      <c r="H380" s="94">
        <f>Account_CP2!$AC$41-Account_CP2!$V$41</f>
        <v>0</v>
      </c>
      <c r="I380" s="94" t="s">
        <v>190</v>
      </c>
      <c r="J380" s="116" t="s">
        <v>190</v>
      </c>
      <c r="K380" s="99">
        <f>'2016 ERU'!AM3</f>
        <v>0</v>
      </c>
      <c r="L380" s="99">
        <f>'2016 ERU'!B40</f>
        <v>0</v>
      </c>
      <c r="M380" s="99">
        <f t="shared" si="249"/>
        <v>0</v>
      </c>
      <c r="N380" s="95">
        <f>'2016 ERU'!AM40</f>
        <v>0</v>
      </c>
      <c r="O380" s="95" t="s">
        <v>190</v>
      </c>
      <c r="P380" s="94">
        <f>Account_CP2!$BS$41</f>
        <v>0</v>
      </c>
      <c r="Q380" s="94" t="s">
        <v>190</v>
      </c>
      <c r="R380" s="116" t="s">
        <v>190</v>
      </c>
      <c r="S380" s="94">
        <f t="shared" si="306"/>
        <v>0</v>
      </c>
      <c r="T380" s="94">
        <f t="shared" si="306"/>
        <v>0</v>
      </c>
      <c r="U380" s="99">
        <f t="shared" si="303"/>
        <v>0</v>
      </c>
      <c r="V380" s="95">
        <f t="shared" si="304"/>
        <v>0</v>
      </c>
      <c r="W380" s="95" t="s">
        <v>190</v>
      </c>
      <c r="X380" s="94">
        <f t="shared" si="305"/>
        <v>0</v>
      </c>
      <c r="Y380" s="94" t="s">
        <v>190</v>
      </c>
      <c r="Z380" s="116" t="s">
        <v>190</v>
      </c>
      <c r="AA380"/>
      <c r="AB380"/>
      <c r="AC380"/>
      <c r="AD380"/>
      <c r="AE380"/>
      <c r="AF380"/>
    </row>
    <row r="381" spans="1:32" ht="14.45" customHeight="1" x14ac:dyDescent="0.15">
      <c r="A381" s="229"/>
      <c r="B381" s="103">
        <v>2015</v>
      </c>
      <c r="C381" s="99">
        <f>'2015 CER'!AM3</f>
        <v>0</v>
      </c>
      <c r="D381" s="99">
        <f>'2015 CER'!B40</f>
        <v>0</v>
      </c>
      <c r="E381" s="99">
        <f t="shared" si="302"/>
        <v>0</v>
      </c>
      <c r="F381" s="95">
        <f>'2015 CER'!AM40</f>
        <v>0</v>
      </c>
      <c r="G381" s="100" t="s">
        <v>190</v>
      </c>
      <c r="H381" s="94">
        <f>Account_CP2!$V$41-Account_CP2!$O$41</f>
        <v>0</v>
      </c>
      <c r="I381" s="99" t="s">
        <v>190</v>
      </c>
      <c r="J381" s="115" t="s">
        <v>190</v>
      </c>
      <c r="K381" s="99">
        <v>0</v>
      </c>
      <c r="L381" s="99">
        <v>0</v>
      </c>
      <c r="M381" s="99">
        <f t="shared" si="249"/>
        <v>0</v>
      </c>
      <c r="N381" s="95">
        <v>0</v>
      </c>
      <c r="O381" s="100" t="s">
        <v>190</v>
      </c>
      <c r="P381" s="99">
        <v>0</v>
      </c>
      <c r="Q381" s="99" t="s">
        <v>190</v>
      </c>
      <c r="R381" s="115" t="s">
        <v>190</v>
      </c>
      <c r="S381" s="99">
        <f t="shared" si="306"/>
        <v>0</v>
      </c>
      <c r="T381" s="99">
        <f t="shared" si="306"/>
        <v>0</v>
      </c>
      <c r="U381" s="99">
        <f t="shared" si="303"/>
        <v>0</v>
      </c>
      <c r="V381" s="95">
        <f t="shared" si="304"/>
        <v>0</v>
      </c>
      <c r="W381" s="100" t="s">
        <v>190</v>
      </c>
      <c r="X381" s="94">
        <f t="shared" si="305"/>
        <v>0</v>
      </c>
      <c r="Y381" s="99" t="s">
        <v>190</v>
      </c>
      <c r="Z381" s="115" t="s">
        <v>190</v>
      </c>
      <c r="AA381"/>
      <c r="AB381"/>
      <c r="AC381"/>
      <c r="AD381"/>
      <c r="AE381"/>
      <c r="AF381"/>
    </row>
    <row r="382" spans="1:32" ht="14.45" customHeight="1" x14ac:dyDescent="0.15">
      <c r="A382" s="229"/>
      <c r="B382" s="103">
        <v>2014</v>
      </c>
      <c r="C382" s="99">
        <f>'2014 CER'!AM3</f>
        <v>0</v>
      </c>
      <c r="D382" s="99">
        <f>'2014 CER'!B40</f>
        <v>0</v>
      </c>
      <c r="E382" s="99">
        <f t="shared" si="302"/>
        <v>0</v>
      </c>
      <c r="F382" s="95">
        <f>'2014 CER'!AM40</f>
        <v>0</v>
      </c>
      <c r="G382" s="100" t="s">
        <v>190</v>
      </c>
      <c r="H382" s="94">
        <f>Account_CP2!$O$41-Account_CP2!$H$41</f>
        <v>0</v>
      </c>
      <c r="I382" s="99" t="s">
        <v>190</v>
      </c>
      <c r="J382" s="115" t="s">
        <v>190</v>
      </c>
      <c r="K382" s="99">
        <v>0</v>
      </c>
      <c r="L382" s="99">
        <v>0</v>
      </c>
      <c r="M382" s="99">
        <f t="shared" si="249"/>
        <v>0</v>
      </c>
      <c r="N382" s="95">
        <v>0</v>
      </c>
      <c r="O382" s="100" t="s">
        <v>190</v>
      </c>
      <c r="P382" s="99">
        <v>0</v>
      </c>
      <c r="Q382" s="99" t="s">
        <v>190</v>
      </c>
      <c r="R382" s="115" t="s">
        <v>190</v>
      </c>
      <c r="S382" s="99">
        <f t="shared" si="306"/>
        <v>0</v>
      </c>
      <c r="T382" s="99">
        <f t="shared" si="306"/>
        <v>0</v>
      </c>
      <c r="U382" s="99">
        <f t="shared" si="303"/>
        <v>0</v>
      </c>
      <c r="V382" s="95">
        <f t="shared" si="304"/>
        <v>0</v>
      </c>
      <c r="W382" s="100" t="s">
        <v>190</v>
      </c>
      <c r="X382" s="94">
        <f t="shared" si="305"/>
        <v>0</v>
      </c>
      <c r="Y382" s="99" t="s">
        <v>190</v>
      </c>
      <c r="Z382" s="115" t="s">
        <v>190</v>
      </c>
      <c r="AA382"/>
      <c r="AB382"/>
      <c r="AC382"/>
      <c r="AD382"/>
      <c r="AE382"/>
      <c r="AF382"/>
    </row>
    <row r="383" spans="1:32" ht="14.45" customHeight="1" x14ac:dyDescent="0.15">
      <c r="A383" s="229"/>
      <c r="B383" s="103">
        <v>2013</v>
      </c>
      <c r="C383" s="99">
        <f>'2013 CER'!AM3</f>
        <v>0</v>
      </c>
      <c r="D383" s="99">
        <f>'2013 CER'!B40</f>
        <v>0</v>
      </c>
      <c r="E383" s="99">
        <f t="shared" si="302"/>
        <v>0</v>
      </c>
      <c r="F383" s="95">
        <f>'2013 CER'!AM40</f>
        <v>0</v>
      </c>
      <c r="G383" s="100" t="s">
        <v>190</v>
      </c>
      <c r="H383" s="94">
        <f>Account_CP2!$H$41</f>
        <v>0</v>
      </c>
      <c r="I383" s="99" t="s">
        <v>190</v>
      </c>
      <c r="J383" s="115" t="s">
        <v>190</v>
      </c>
      <c r="K383" s="99">
        <v>0</v>
      </c>
      <c r="L383" s="99">
        <v>0</v>
      </c>
      <c r="M383" s="99">
        <f t="shared" si="249"/>
        <v>0</v>
      </c>
      <c r="N383" s="95">
        <v>0</v>
      </c>
      <c r="O383" s="100" t="s">
        <v>190</v>
      </c>
      <c r="P383" s="99">
        <v>0</v>
      </c>
      <c r="Q383" s="99" t="s">
        <v>190</v>
      </c>
      <c r="R383" s="115" t="s">
        <v>190</v>
      </c>
      <c r="S383" s="99">
        <f t="shared" si="306"/>
        <v>0</v>
      </c>
      <c r="T383" s="99">
        <f t="shared" si="306"/>
        <v>0</v>
      </c>
      <c r="U383" s="99">
        <f t="shared" si="303"/>
        <v>0</v>
      </c>
      <c r="V383" s="95">
        <f t="shared" si="304"/>
        <v>0</v>
      </c>
      <c r="W383" s="100" t="s">
        <v>190</v>
      </c>
      <c r="X383" s="94">
        <f t="shared" si="305"/>
        <v>0</v>
      </c>
      <c r="Y383" s="99" t="s">
        <v>190</v>
      </c>
      <c r="Z383" s="115" t="s">
        <v>190</v>
      </c>
      <c r="AA383"/>
      <c r="AB383"/>
      <c r="AC383"/>
      <c r="AD383"/>
      <c r="AE383"/>
      <c r="AF383"/>
    </row>
    <row r="384" spans="1:32" ht="14.45" customHeight="1" x14ac:dyDescent="0.15">
      <c r="A384" s="230"/>
      <c r="B384" s="104" t="s">
        <v>164</v>
      </c>
      <c r="C384" s="92">
        <f>SUM(C375:C383)</f>
        <v>0</v>
      </c>
      <c r="D384" s="92">
        <f>SUM(D375:D383)</f>
        <v>0</v>
      </c>
      <c r="E384" s="92">
        <f>SUM(E375:E383)</f>
        <v>0</v>
      </c>
      <c r="F384" s="91">
        <f>SUM(F375:F383)</f>
        <v>0</v>
      </c>
      <c r="G384" s="91" t="s">
        <v>190</v>
      </c>
      <c r="H384" s="92">
        <f>SUM(H375:H383)</f>
        <v>0</v>
      </c>
      <c r="I384" s="92" t="s">
        <v>190</v>
      </c>
      <c r="J384" s="117" t="s">
        <v>190</v>
      </c>
      <c r="K384" s="92">
        <f>SUM(K375:K383)</f>
        <v>0</v>
      </c>
      <c r="L384" s="92">
        <f>SUM(L375:L383)</f>
        <v>0</v>
      </c>
      <c r="M384" s="92">
        <f t="shared" si="249"/>
        <v>0</v>
      </c>
      <c r="N384" s="91">
        <f>SUM(N375:N383)</f>
        <v>0</v>
      </c>
      <c r="O384" s="91" t="s">
        <v>190</v>
      </c>
      <c r="P384" s="92">
        <f>SUM(P375:P383)</f>
        <v>0</v>
      </c>
      <c r="Q384" s="92" t="s">
        <v>190</v>
      </c>
      <c r="R384" s="117" t="s">
        <v>190</v>
      </c>
      <c r="S384" s="92">
        <f>SUM(S375:S383)</f>
        <v>0</v>
      </c>
      <c r="T384" s="92">
        <f>SUM(T375:T383)</f>
        <v>0</v>
      </c>
      <c r="U384" s="92">
        <f>SUM(U375:U383)</f>
        <v>0</v>
      </c>
      <c r="V384" s="91">
        <f>SUM(V375:V383)</f>
        <v>0</v>
      </c>
      <c r="W384" s="91" t="s">
        <v>190</v>
      </c>
      <c r="X384" s="92">
        <f>SUM(X375:X383)</f>
        <v>0</v>
      </c>
      <c r="Y384" s="92" t="s">
        <v>190</v>
      </c>
      <c r="Z384" s="117" t="s">
        <v>190</v>
      </c>
      <c r="AA384"/>
      <c r="AB384"/>
      <c r="AC384"/>
      <c r="AD384"/>
      <c r="AE384"/>
      <c r="AF384"/>
    </row>
    <row r="385" spans="1:32" ht="14.45" customHeight="1" x14ac:dyDescent="0.15">
      <c r="A385" s="228" t="s">
        <v>128</v>
      </c>
      <c r="B385" s="102">
        <v>2021</v>
      </c>
      <c r="C385" s="94">
        <f>'2021 CER'!$AN$3</f>
        <v>0</v>
      </c>
      <c r="D385" s="94">
        <f>'2021 CER'!$B$41</f>
        <v>0</v>
      </c>
      <c r="E385" s="99">
        <f>C385-D385</f>
        <v>0</v>
      </c>
      <c r="F385" s="95">
        <f>'2021 CER'!$AN$41</f>
        <v>0</v>
      </c>
      <c r="G385" s="95" t="s">
        <v>190</v>
      </c>
      <c r="H385" s="94">
        <f>Account_CP2!$BL$42-Account_CP2!$BE$42</f>
        <v>0</v>
      </c>
      <c r="I385" s="94" t="s">
        <v>190</v>
      </c>
      <c r="J385" s="116" t="s">
        <v>190</v>
      </c>
      <c r="K385" s="99">
        <f>'2021 ERU'!$AN$3</f>
        <v>0</v>
      </c>
      <c r="L385" s="99">
        <f>'2021 ERU'!$B$41</f>
        <v>0</v>
      </c>
      <c r="M385" s="99">
        <f>K385-L385</f>
        <v>0</v>
      </c>
      <c r="N385" s="95">
        <f>'2021 ERU'!$AN$41</f>
        <v>0</v>
      </c>
      <c r="O385" s="95" t="s">
        <v>190</v>
      </c>
      <c r="P385" s="94">
        <f>Account_CP2!$DB$42-Account_CP2!$CU$42</f>
        <v>0</v>
      </c>
      <c r="Q385" s="94" t="s">
        <v>190</v>
      </c>
      <c r="R385" s="116" t="s">
        <v>190</v>
      </c>
      <c r="S385" s="94">
        <f t="shared" ref="S385" si="307">C385+K385</f>
        <v>0</v>
      </c>
      <c r="T385" s="94">
        <f t="shared" ref="T385" si="308">D385+L385</f>
        <v>0</v>
      </c>
      <c r="U385" s="99">
        <f>S385-T385</f>
        <v>0</v>
      </c>
      <c r="V385" s="95">
        <f>F385+N385</f>
        <v>0</v>
      </c>
      <c r="W385" s="95" t="s">
        <v>190</v>
      </c>
      <c r="X385" s="94">
        <f>H385+P385</f>
        <v>0</v>
      </c>
      <c r="Y385" s="94" t="s">
        <v>190</v>
      </c>
      <c r="Z385" s="116" t="s">
        <v>190</v>
      </c>
      <c r="AA385"/>
      <c r="AB385"/>
      <c r="AC385"/>
      <c r="AD385"/>
      <c r="AE385"/>
      <c r="AF385"/>
    </row>
    <row r="386" spans="1:32" ht="14.45" customHeight="1" x14ac:dyDescent="0.15">
      <c r="A386" s="229"/>
      <c r="B386" s="102">
        <v>2020</v>
      </c>
      <c r="C386" s="94">
        <f>'2020 CER'!$AN$3</f>
        <v>0</v>
      </c>
      <c r="D386" s="94">
        <f>'2020 CER'!$B$41</f>
        <v>0</v>
      </c>
      <c r="E386" s="99">
        <f>C386-D386</f>
        <v>0</v>
      </c>
      <c r="F386" s="95">
        <f>'2020 CER'!$AN$41</f>
        <v>0</v>
      </c>
      <c r="G386" s="95" t="s">
        <v>190</v>
      </c>
      <c r="H386" s="94">
        <f>Account_CP2!$BE$42-Account_CP2!$AX$42</f>
        <v>0</v>
      </c>
      <c r="I386" s="94" t="s">
        <v>190</v>
      </c>
      <c r="J386" s="116" t="s">
        <v>190</v>
      </c>
      <c r="K386" s="99">
        <f>'2020 ERU'!$AN$3</f>
        <v>0</v>
      </c>
      <c r="L386" s="99">
        <f>'2020 ERU'!$B$41</f>
        <v>0</v>
      </c>
      <c r="M386" s="99">
        <f>K386-L386</f>
        <v>0</v>
      </c>
      <c r="N386" s="95">
        <f>'2020 ERU'!$AN$41</f>
        <v>0</v>
      </c>
      <c r="O386" s="95" t="s">
        <v>190</v>
      </c>
      <c r="P386" s="94">
        <f>Account_CP2!$CU$42-Account_CP2!$CN$42</f>
        <v>0</v>
      </c>
      <c r="Q386" s="94" t="s">
        <v>190</v>
      </c>
      <c r="R386" s="116" t="s">
        <v>190</v>
      </c>
      <c r="S386" s="94">
        <f t="shared" ref="S386:T388" si="309">C386+K386</f>
        <v>0</v>
      </c>
      <c r="T386" s="94">
        <f t="shared" si="309"/>
        <v>0</v>
      </c>
      <c r="U386" s="99">
        <f>S386-T386</f>
        <v>0</v>
      </c>
      <c r="V386" s="95">
        <f>F386+N386</f>
        <v>0</v>
      </c>
      <c r="W386" s="95" t="s">
        <v>190</v>
      </c>
      <c r="X386" s="94">
        <f>H386+P386</f>
        <v>0</v>
      </c>
      <c r="Y386" s="94" t="s">
        <v>190</v>
      </c>
      <c r="Z386" s="116" t="s">
        <v>190</v>
      </c>
      <c r="AA386"/>
      <c r="AB386"/>
      <c r="AC386"/>
      <c r="AD386"/>
      <c r="AE386"/>
      <c r="AF386"/>
    </row>
    <row r="387" spans="1:32" ht="14.45" customHeight="1" x14ac:dyDescent="0.15">
      <c r="A387" s="229"/>
      <c r="B387" s="102">
        <v>2019</v>
      </c>
      <c r="C387" s="94">
        <f>'2019 CER'!$AN$3</f>
        <v>0</v>
      </c>
      <c r="D387" s="94">
        <f>'2019 CER'!$B$41</f>
        <v>0</v>
      </c>
      <c r="E387" s="99">
        <f>C387-D387</f>
        <v>0</v>
      </c>
      <c r="F387" s="95">
        <f>'2019 CER'!$AN$41</f>
        <v>0</v>
      </c>
      <c r="G387" s="95" t="s">
        <v>190</v>
      </c>
      <c r="H387" s="94">
        <f>Account_CP2!$AX$42-Account_CP2!$AQ$42</f>
        <v>0</v>
      </c>
      <c r="I387" s="94" t="s">
        <v>190</v>
      </c>
      <c r="J387" s="116" t="s">
        <v>190</v>
      </c>
      <c r="K387" s="99">
        <f>'2019 ERU'!$AN$3</f>
        <v>0</v>
      </c>
      <c r="L387" s="99">
        <f>'2019 ERU'!$B$41</f>
        <v>0</v>
      </c>
      <c r="M387" s="99">
        <f t="shared" si="249"/>
        <v>0</v>
      </c>
      <c r="N387" s="95">
        <f>'2019 ERU'!$AN$41</f>
        <v>0</v>
      </c>
      <c r="O387" s="95" t="s">
        <v>190</v>
      </c>
      <c r="P387" s="94">
        <f>Account_CP2!$CN$42-Account_CP2!$CG$42</f>
        <v>0</v>
      </c>
      <c r="Q387" s="94" t="s">
        <v>190</v>
      </c>
      <c r="R387" s="116" t="s">
        <v>190</v>
      </c>
      <c r="S387" s="94">
        <f t="shared" si="309"/>
        <v>0</v>
      </c>
      <c r="T387" s="94">
        <f t="shared" si="309"/>
        <v>0</v>
      </c>
      <c r="U387" s="99">
        <f>S387-T387</f>
        <v>0</v>
      </c>
      <c r="V387" s="95">
        <f>F387+N387</f>
        <v>0</v>
      </c>
      <c r="W387" s="95" t="s">
        <v>190</v>
      </c>
      <c r="X387" s="94">
        <f>H387+P387</f>
        <v>0</v>
      </c>
      <c r="Y387" s="94" t="s">
        <v>190</v>
      </c>
      <c r="Z387" s="116" t="s">
        <v>190</v>
      </c>
      <c r="AA387"/>
      <c r="AB387"/>
      <c r="AC387"/>
      <c r="AD387"/>
      <c r="AE387"/>
      <c r="AF387"/>
    </row>
    <row r="388" spans="1:32" ht="14.45" customHeight="1" x14ac:dyDescent="0.15">
      <c r="A388" s="229"/>
      <c r="B388" s="102">
        <v>2018</v>
      </c>
      <c r="C388" s="94">
        <f>'2018 CER'!$AN$3</f>
        <v>0</v>
      </c>
      <c r="D388" s="94">
        <f>'2018 CER'!$B$41</f>
        <v>0</v>
      </c>
      <c r="E388" s="99">
        <f t="shared" ref="E388:E393" si="310">C388-D388</f>
        <v>0</v>
      </c>
      <c r="F388" s="95">
        <f>'2018 CER'!$AN$41</f>
        <v>0</v>
      </c>
      <c r="G388" s="95" t="s">
        <v>190</v>
      </c>
      <c r="H388" s="94">
        <f>Account_CP2!$AQ$42-Account_CP2!$AJ$42</f>
        <v>0</v>
      </c>
      <c r="I388" s="94" t="s">
        <v>190</v>
      </c>
      <c r="J388" s="116" t="s">
        <v>190</v>
      </c>
      <c r="K388" s="99">
        <f>'2018 ERU'!$AN$3</f>
        <v>0</v>
      </c>
      <c r="L388" s="99">
        <f>'2018 ERU'!$B$41</f>
        <v>0</v>
      </c>
      <c r="M388" s="99">
        <f>K388-L388</f>
        <v>0</v>
      </c>
      <c r="N388" s="95">
        <f>'2018 ERU'!$AN$41</f>
        <v>0</v>
      </c>
      <c r="O388" s="95" t="s">
        <v>190</v>
      </c>
      <c r="P388" s="94">
        <f>Account_CP2!$CG$42-Account_CP2!$BZ$42</f>
        <v>0</v>
      </c>
      <c r="Q388" s="94" t="s">
        <v>190</v>
      </c>
      <c r="R388" s="116" t="s">
        <v>190</v>
      </c>
      <c r="S388" s="94">
        <f t="shared" si="309"/>
        <v>0</v>
      </c>
      <c r="T388" s="94">
        <f t="shared" si="309"/>
        <v>0</v>
      </c>
      <c r="U388" s="99">
        <f t="shared" ref="U388:U393" si="311">S388-T388</f>
        <v>0</v>
      </c>
      <c r="V388" s="95">
        <f t="shared" ref="V388:V393" si="312">F388+N388</f>
        <v>0</v>
      </c>
      <c r="W388" s="95" t="s">
        <v>190</v>
      </c>
      <c r="X388" s="94">
        <f t="shared" ref="X388:X393" si="313">H388+P388</f>
        <v>0</v>
      </c>
      <c r="Y388" s="94" t="s">
        <v>190</v>
      </c>
      <c r="Z388" s="116" t="s">
        <v>190</v>
      </c>
      <c r="AA388"/>
      <c r="AB388"/>
      <c r="AC388"/>
      <c r="AD388"/>
      <c r="AE388"/>
      <c r="AF388"/>
    </row>
    <row r="389" spans="1:32" ht="14.45" customHeight="1" x14ac:dyDescent="0.15">
      <c r="A389" s="229"/>
      <c r="B389" s="102">
        <v>2017</v>
      </c>
      <c r="C389" s="94">
        <f>'2017 CER'!$AN$3</f>
        <v>0</v>
      </c>
      <c r="D389" s="94">
        <f>'2017 CER'!$B$41</f>
        <v>0</v>
      </c>
      <c r="E389" s="99">
        <f t="shared" si="310"/>
        <v>0</v>
      </c>
      <c r="F389" s="95">
        <f>'2017 CER'!$AN$41</f>
        <v>0</v>
      </c>
      <c r="G389" s="95" t="s">
        <v>190</v>
      </c>
      <c r="H389" s="94">
        <f>Account_CP2!$AJ$42-Account_CP2!$AC$42</f>
        <v>0</v>
      </c>
      <c r="I389" s="94" t="s">
        <v>190</v>
      </c>
      <c r="J389" s="116" t="s">
        <v>190</v>
      </c>
      <c r="K389" s="99">
        <f>'2017 ERU'!$AN$3</f>
        <v>0</v>
      </c>
      <c r="L389" s="99">
        <f>'2017 ERU'!$B$41</f>
        <v>0</v>
      </c>
      <c r="M389" s="99">
        <f t="shared" si="249"/>
        <v>0</v>
      </c>
      <c r="N389" s="95">
        <f>'2017 ERU'!$AN$41</f>
        <v>0</v>
      </c>
      <c r="O389" s="95" t="s">
        <v>190</v>
      </c>
      <c r="P389" s="94">
        <f>Account_CP2!$BZ$42-Account_CP2!$BS$42</f>
        <v>0</v>
      </c>
      <c r="Q389" s="94" t="s">
        <v>190</v>
      </c>
      <c r="R389" s="116" t="s">
        <v>190</v>
      </c>
      <c r="S389" s="94">
        <f t="shared" ref="S389:T393" si="314">C389+K389</f>
        <v>0</v>
      </c>
      <c r="T389" s="94">
        <f t="shared" si="314"/>
        <v>0</v>
      </c>
      <c r="U389" s="99">
        <f t="shared" si="311"/>
        <v>0</v>
      </c>
      <c r="V389" s="95">
        <f t="shared" si="312"/>
        <v>0</v>
      </c>
      <c r="W389" s="95" t="s">
        <v>190</v>
      </c>
      <c r="X389" s="94">
        <f t="shared" si="313"/>
        <v>0</v>
      </c>
      <c r="Y389" s="94" t="s">
        <v>190</v>
      </c>
      <c r="Z389" s="116" t="s">
        <v>190</v>
      </c>
      <c r="AA389"/>
      <c r="AB389"/>
      <c r="AC389"/>
      <c r="AD389"/>
      <c r="AE389"/>
      <c r="AF389"/>
    </row>
    <row r="390" spans="1:32" ht="14.45" customHeight="1" x14ac:dyDescent="0.15">
      <c r="A390" s="229"/>
      <c r="B390" s="103">
        <v>2016</v>
      </c>
      <c r="C390" s="94">
        <f>'2016 CER'!AN3</f>
        <v>0</v>
      </c>
      <c r="D390" s="94">
        <f>'2016 CER'!B41</f>
        <v>0</v>
      </c>
      <c r="E390" s="99">
        <f t="shared" si="310"/>
        <v>0</v>
      </c>
      <c r="F390" s="95">
        <f>'2016 CER'!AN41</f>
        <v>0</v>
      </c>
      <c r="G390" s="95" t="s">
        <v>190</v>
      </c>
      <c r="H390" s="94">
        <f>Account_CP2!$AC$42-Account_CP2!$V$42</f>
        <v>0</v>
      </c>
      <c r="I390" s="94" t="s">
        <v>190</v>
      </c>
      <c r="J390" s="116" t="s">
        <v>190</v>
      </c>
      <c r="K390" s="99">
        <f>'2016 ERU'!AN3</f>
        <v>0</v>
      </c>
      <c r="L390" s="99">
        <f>'2016 ERU'!B41</f>
        <v>0</v>
      </c>
      <c r="M390" s="99">
        <f t="shared" si="249"/>
        <v>0</v>
      </c>
      <c r="N390" s="95">
        <f>'2016 ERU'!AN41</f>
        <v>0</v>
      </c>
      <c r="O390" s="95" t="s">
        <v>190</v>
      </c>
      <c r="P390" s="94">
        <f>Account_CP2!$BS$42</f>
        <v>0</v>
      </c>
      <c r="Q390" s="94" t="s">
        <v>190</v>
      </c>
      <c r="R390" s="116" t="s">
        <v>190</v>
      </c>
      <c r="S390" s="94">
        <f t="shared" si="314"/>
        <v>0</v>
      </c>
      <c r="T390" s="94">
        <f t="shared" si="314"/>
        <v>0</v>
      </c>
      <c r="U390" s="99">
        <f t="shared" si="311"/>
        <v>0</v>
      </c>
      <c r="V390" s="95">
        <f t="shared" si="312"/>
        <v>0</v>
      </c>
      <c r="W390" s="95" t="s">
        <v>190</v>
      </c>
      <c r="X390" s="94">
        <f t="shared" si="313"/>
        <v>0</v>
      </c>
      <c r="Y390" s="94" t="s">
        <v>190</v>
      </c>
      <c r="Z390" s="116" t="s">
        <v>190</v>
      </c>
      <c r="AA390"/>
      <c r="AB390"/>
      <c r="AC390"/>
      <c r="AD390"/>
      <c r="AE390"/>
      <c r="AF390"/>
    </row>
    <row r="391" spans="1:32" ht="14.45" customHeight="1" x14ac:dyDescent="0.15">
      <c r="A391" s="229"/>
      <c r="B391" s="103">
        <v>2015</v>
      </c>
      <c r="C391" s="99">
        <f>'2015 CER'!AN3</f>
        <v>0</v>
      </c>
      <c r="D391" s="99">
        <f>'2015 CER'!B41</f>
        <v>0</v>
      </c>
      <c r="E391" s="99">
        <f t="shared" si="310"/>
        <v>0</v>
      </c>
      <c r="F391" s="95">
        <f>'2015 CER'!AN41</f>
        <v>0</v>
      </c>
      <c r="G391" s="100" t="s">
        <v>190</v>
      </c>
      <c r="H391" s="94">
        <f>Account_CP2!$V$42-Account_CP2!$O$42</f>
        <v>0</v>
      </c>
      <c r="I391" s="99" t="s">
        <v>190</v>
      </c>
      <c r="J391" s="115" t="s">
        <v>190</v>
      </c>
      <c r="K391" s="99">
        <v>0</v>
      </c>
      <c r="L391" s="99">
        <v>0</v>
      </c>
      <c r="M391" s="99">
        <f t="shared" si="249"/>
        <v>0</v>
      </c>
      <c r="N391" s="95">
        <v>0</v>
      </c>
      <c r="O391" s="100" t="s">
        <v>190</v>
      </c>
      <c r="P391" s="99">
        <v>0</v>
      </c>
      <c r="Q391" s="99" t="s">
        <v>190</v>
      </c>
      <c r="R391" s="115" t="s">
        <v>190</v>
      </c>
      <c r="S391" s="99">
        <f t="shared" si="314"/>
        <v>0</v>
      </c>
      <c r="T391" s="99">
        <f t="shared" si="314"/>
        <v>0</v>
      </c>
      <c r="U391" s="99">
        <f t="shared" si="311"/>
        <v>0</v>
      </c>
      <c r="V391" s="95">
        <f t="shared" si="312"/>
        <v>0</v>
      </c>
      <c r="W391" s="100" t="s">
        <v>190</v>
      </c>
      <c r="X391" s="94">
        <f t="shared" si="313"/>
        <v>0</v>
      </c>
      <c r="Y391" s="99" t="s">
        <v>190</v>
      </c>
      <c r="Z391" s="115" t="s">
        <v>190</v>
      </c>
      <c r="AA391"/>
      <c r="AB391"/>
      <c r="AC391"/>
      <c r="AD391"/>
      <c r="AE391"/>
      <c r="AF391"/>
    </row>
    <row r="392" spans="1:32" ht="14.45" customHeight="1" x14ac:dyDescent="0.15">
      <c r="A392" s="229"/>
      <c r="B392" s="103">
        <v>2014</v>
      </c>
      <c r="C392" s="99">
        <f>'2014 CER'!AN3</f>
        <v>0</v>
      </c>
      <c r="D392" s="99">
        <f>'2014 CER'!B41</f>
        <v>0</v>
      </c>
      <c r="E392" s="99">
        <f t="shared" si="310"/>
        <v>0</v>
      </c>
      <c r="F392" s="95">
        <f>'2014 CER'!AN41</f>
        <v>0</v>
      </c>
      <c r="G392" s="100" t="s">
        <v>190</v>
      </c>
      <c r="H392" s="94">
        <f>Account_CP2!$O$42-Account_CP2!$H$42</f>
        <v>0</v>
      </c>
      <c r="I392" s="99" t="s">
        <v>190</v>
      </c>
      <c r="J392" s="115" t="s">
        <v>190</v>
      </c>
      <c r="K392" s="99">
        <v>0</v>
      </c>
      <c r="L392" s="99">
        <v>0</v>
      </c>
      <c r="M392" s="99">
        <f t="shared" si="249"/>
        <v>0</v>
      </c>
      <c r="N392" s="95">
        <v>0</v>
      </c>
      <c r="O392" s="100" t="s">
        <v>190</v>
      </c>
      <c r="P392" s="99">
        <v>0</v>
      </c>
      <c r="Q392" s="99" t="s">
        <v>190</v>
      </c>
      <c r="R392" s="115" t="s">
        <v>190</v>
      </c>
      <c r="S392" s="99">
        <f t="shared" si="314"/>
        <v>0</v>
      </c>
      <c r="T392" s="99">
        <f t="shared" si="314"/>
        <v>0</v>
      </c>
      <c r="U392" s="99">
        <f t="shared" si="311"/>
        <v>0</v>
      </c>
      <c r="V392" s="95">
        <f t="shared" si="312"/>
        <v>0</v>
      </c>
      <c r="W392" s="100" t="s">
        <v>190</v>
      </c>
      <c r="X392" s="94">
        <f t="shared" si="313"/>
        <v>0</v>
      </c>
      <c r="Y392" s="99" t="s">
        <v>190</v>
      </c>
      <c r="Z392" s="115" t="s">
        <v>190</v>
      </c>
      <c r="AA392"/>
      <c r="AB392"/>
      <c r="AC392"/>
      <c r="AD392"/>
      <c r="AE392"/>
      <c r="AF392"/>
    </row>
    <row r="393" spans="1:32" ht="14.45" customHeight="1" x14ac:dyDescent="0.15">
      <c r="A393" s="229"/>
      <c r="B393" s="103">
        <v>2013</v>
      </c>
      <c r="C393" s="99">
        <f>'2013 CER'!AN3</f>
        <v>0</v>
      </c>
      <c r="D393" s="99">
        <f>'2013 CER'!B41</f>
        <v>0</v>
      </c>
      <c r="E393" s="99">
        <f t="shared" si="310"/>
        <v>0</v>
      </c>
      <c r="F393" s="95">
        <f>'2013 CER'!AN41</f>
        <v>0</v>
      </c>
      <c r="G393" s="100" t="s">
        <v>190</v>
      </c>
      <c r="H393" s="94">
        <f>Account_CP2!$H$42</f>
        <v>0</v>
      </c>
      <c r="I393" s="99" t="s">
        <v>190</v>
      </c>
      <c r="J393" s="115" t="s">
        <v>190</v>
      </c>
      <c r="K393" s="99">
        <v>0</v>
      </c>
      <c r="L393" s="99">
        <v>0</v>
      </c>
      <c r="M393" s="99">
        <f t="shared" si="249"/>
        <v>0</v>
      </c>
      <c r="N393" s="95">
        <v>0</v>
      </c>
      <c r="O393" s="100" t="s">
        <v>190</v>
      </c>
      <c r="P393" s="99">
        <v>0</v>
      </c>
      <c r="Q393" s="99" t="s">
        <v>190</v>
      </c>
      <c r="R393" s="115" t="s">
        <v>190</v>
      </c>
      <c r="S393" s="99">
        <f t="shared" si="314"/>
        <v>0</v>
      </c>
      <c r="T393" s="99">
        <f t="shared" si="314"/>
        <v>0</v>
      </c>
      <c r="U393" s="99">
        <f t="shared" si="311"/>
        <v>0</v>
      </c>
      <c r="V393" s="95">
        <f t="shared" si="312"/>
        <v>0</v>
      </c>
      <c r="W393" s="100" t="s">
        <v>190</v>
      </c>
      <c r="X393" s="94">
        <f t="shared" si="313"/>
        <v>0</v>
      </c>
      <c r="Y393" s="99" t="s">
        <v>190</v>
      </c>
      <c r="Z393" s="115" t="s">
        <v>190</v>
      </c>
      <c r="AA393"/>
      <c r="AB393"/>
      <c r="AC393"/>
      <c r="AD393"/>
      <c r="AE393"/>
      <c r="AF393"/>
    </row>
    <row r="394" spans="1:32" ht="14.45" customHeight="1" x14ac:dyDescent="0.15">
      <c r="A394" s="230"/>
      <c r="B394" s="104" t="s">
        <v>164</v>
      </c>
      <c r="C394" s="92">
        <f>SUM(C385:C393)</f>
        <v>0</v>
      </c>
      <c r="D394" s="92">
        <f>SUM(D385:D393)</f>
        <v>0</v>
      </c>
      <c r="E394" s="92">
        <f>SUM(E385:E393)</f>
        <v>0</v>
      </c>
      <c r="F394" s="91">
        <f>SUM(F385:F393)</f>
        <v>0</v>
      </c>
      <c r="G394" s="91" t="s">
        <v>190</v>
      </c>
      <c r="H394" s="92">
        <f>SUM(H385:H393)</f>
        <v>0</v>
      </c>
      <c r="I394" s="92" t="s">
        <v>190</v>
      </c>
      <c r="J394" s="117" t="s">
        <v>190</v>
      </c>
      <c r="K394" s="92">
        <f>SUM(K385:K393)</f>
        <v>0</v>
      </c>
      <c r="L394" s="92">
        <f>SUM(L385:L393)</f>
        <v>0</v>
      </c>
      <c r="M394" s="92">
        <f t="shared" si="249"/>
        <v>0</v>
      </c>
      <c r="N394" s="91">
        <f>SUM(N385:N393)</f>
        <v>0</v>
      </c>
      <c r="O394" s="91" t="s">
        <v>190</v>
      </c>
      <c r="P394" s="92">
        <f>SUM(P385:P393)</f>
        <v>0</v>
      </c>
      <c r="Q394" s="92" t="s">
        <v>190</v>
      </c>
      <c r="R394" s="117" t="s">
        <v>190</v>
      </c>
      <c r="S394" s="92">
        <f>SUM(S385:S393)</f>
        <v>0</v>
      </c>
      <c r="T394" s="92">
        <f>SUM(T385:T393)</f>
        <v>0</v>
      </c>
      <c r="U394" s="92">
        <f>SUM(U385:U393)</f>
        <v>0</v>
      </c>
      <c r="V394" s="91">
        <f>SUM(V385:V393)</f>
        <v>0</v>
      </c>
      <c r="W394" s="91" t="s">
        <v>190</v>
      </c>
      <c r="X394" s="92">
        <f>SUM(X385:X393)</f>
        <v>0</v>
      </c>
      <c r="Y394" s="92" t="s">
        <v>190</v>
      </c>
      <c r="Z394" s="117" t="s">
        <v>190</v>
      </c>
      <c r="AA394"/>
      <c r="AB394"/>
      <c r="AC394"/>
      <c r="AD394"/>
      <c r="AE394"/>
      <c r="AF394"/>
    </row>
    <row r="395" spans="1:32" ht="14.45" customHeight="1" x14ac:dyDescent="0.15">
      <c r="E395" s="2"/>
      <c r="F395" s="2"/>
      <c r="G395" s="2"/>
      <c r="H395" s="2"/>
      <c r="I395" s="2"/>
      <c r="J395" s="2"/>
      <c r="S395" s="2"/>
      <c r="T395" s="2"/>
      <c r="AA395"/>
      <c r="AB395"/>
      <c r="AC395"/>
      <c r="AD395"/>
      <c r="AE395"/>
      <c r="AF395"/>
    </row>
    <row r="396" spans="1:32" ht="14.45" customHeight="1" x14ac:dyDescent="0.15">
      <c r="E396" s="2"/>
      <c r="F396" s="2"/>
      <c r="G396" s="2"/>
      <c r="H396" s="2"/>
      <c r="I396" s="2"/>
      <c r="J396" s="2"/>
      <c r="S396" s="2"/>
      <c r="T396" s="2"/>
      <c r="AA396"/>
      <c r="AB396"/>
      <c r="AC396"/>
      <c r="AD396"/>
      <c r="AE396"/>
      <c r="AF396"/>
    </row>
    <row r="397" spans="1:32" ht="14.45" customHeight="1" x14ac:dyDescent="0.15">
      <c r="E397" s="2"/>
      <c r="F397" s="2"/>
      <c r="G397" s="2"/>
      <c r="H397" s="2"/>
      <c r="I397" s="2"/>
      <c r="J397" s="2"/>
      <c r="S397" s="2"/>
      <c r="T397" s="2"/>
      <c r="AA397"/>
      <c r="AB397"/>
      <c r="AC397"/>
      <c r="AD397"/>
      <c r="AE397"/>
      <c r="AF397"/>
    </row>
    <row r="398" spans="1:32" ht="14.45" customHeight="1" x14ac:dyDescent="0.15">
      <c r="E398" s="2"/>
      <c r="F398" s="2"/>
      <c r="G398" s="2"/>
      <c r="H398" s="2"/>
      <c r="I398" s="2"/>
      <c r="J398" s="2"/>
      <c r="S398" s="2"/>
      <c r="T398" s="2"/>
      <c r="AA398"/>
      <c r="AB398"/>
      <c r="AC398"/>
      <c r="AD398"/>
      <c r="AE398"/>
      <c r="AF398"/>
    </row>
    <row r="399" spans="1:32" ht="14.45" customHeight="1" x14ac:dyDescent="0.15">
      <c r="E399" s="2"/>
      <c r="F399" s="2"/>
      <c r="G399" s="2"/>
      <c r="H399" s="2"/>
      <c r="I399" s="2"/>
      <c r="J399" s="2"/>
      <c r="S399" s="2"/>
      <c r="T399" s="2"/>
      <c r="AA399"/>
      <c r="AB399"/>
      <c r="AC399"/>
      <c r="AD399"/>
      <c r="AE399"/>
      <c r="AF399"/>
    </row>
    <row r="400" spans="1:32" ht="14.45" customHeight="1" x14ac:dyDescent="0.15">
      <c r="E400" s="2"/>
      <c r="F400" s="2"/>
      <c r="G400" s="2"/>
      <c r="H400" s="2"/>
      <c r="I400" s="2"/>
      <c r="J400" s="2"/>
      <c r="S400" s="2"/>
      <c r="T400" s="2"/>
      <c r="AA400"/>
      <c r="AB400"/>
      <c r="AC400"/>
      <c r="AD400"/>
      <c r="AE400"/>
      <c r="AF400"/>
    </row>
    <row r="401" spans="1:32" ht="14.45" customHeight="1" x14ac:dyDescent="0.15">
      <c r="E401" s="2"/>
      <c r="F401" s="2"/>
      <c r="G401" s="2"/>
      <c r="H401" s="2"/>
      <c r="I401" s="2"/>
      <c r="J401" s="2"/>
      <c r="S401" s="2"/>
      <c r="T401" s="2"/>
      <c r="AA401"/>
      <c r="AB401"/>
      <c r="AC401"/>
      <c r="AD401"/>
      <c r="AE401"/>
      <c r="AF401"/>
    </row>
    <row r="402" spans="1:32" ht="14.45" customHeight="1" x14ac:dyDescent="0.15">
      <c r="E402" s="2"/>
      <c r="F402" s="2"/>
      <c r="G402" s="2"/>
      <c r="H402" s="2"/>
      <c r="I402" s="2"/>
      <c r="J402" s="2"/>
      <c r="S402" s="2"/>
      <c r="T402" s="2"/>
      <c r="AA402"/>
      <c r="AB402"/>
      <c r="AC402"/>
      <c r="AD402"/>
      <c r="AE402"/>
      <c r="AF402"/>
    </row>
    <row r="403" spans="1:32" ht="14.45" customHeight="1" x14ac:dyDescent="0.15">
      <c r="E403" s="2"/>
      <c r="F403" s="2"/>
      <c r="G403" s="2"/>
      <c r="H403" s="2"/>
      <c r="I403" s="2"/>
      <c r="J403" s="2"/>
      <c r="S403" s="2"/>
      <c r="T403" s="2"/>
      <c r="AA403"/>
      <c r="AB403"/>
      <c r="AC403"/>
      <c r="AD403"/>
      <c r="AE403"/>
      <c r="AF403"/>
    </row>
    <row r="404" spans="1:32" ht="14.45" customHeight="1" x14ac:dyDescent="0.15">
      <c r="A404"/>
      <c r="B404"/>
      <c r="C404"/>
      <c r="D404"/>
      <c r="E404" s="2"/>
      <c r="F404" s="2"/>
      <c r="G404" s="2"/>
      <c r="H404" s="2"/>
      <c r="I404" s="2"/>
      <c r="J404" s="2"/>
      <c r="S404" s="2"/>
      <c r="T404" s="2"/>
      <c r="AA404"/>
      <c r="AB404"/>
      <c r="AC404"/>
      <c r="AD404"/>
      <c r="AE404"/>
      <c r="AF404"/>
    </row>
    <row r="405" spans="1:32" ht="14.45" customHeight="1" x14ac:dyDescent="0.15">
      <c r="A405"/>
      <c r="B405"/>
      <c r="C405"/>
      <c r="D405"/>
      <c r="E405" s="2"/>
      <c r="F405" s="2"/>
      <c r="G405" s="2"/>
      <c r="H405" s="2"/>
      <c r="I405" s="2"/>
      <c r="J405" s="2"/>
      <c r="S405" s="2"/>
      <c r="T405" s="2"/>
      <c r="AA405"/>
      <c r="AB405"/>
      <c r="AC405"/>
      <c r="AD405"/>
      <c r="AE405"/>
      <c r="AF405"/>
    </row>
    <row r="406" spans="1:32" ht="14.45" customHeight="1" x14ac:dyDescent="0.15">
      <c r="A406"/>
      <c r="B406"/>
      <c r="C406"/>
      <c r="D406"/>
      <c r="E406" s="2"/>
      <c r="F406" s="2"/>
      <c r="G406" s="2"/>
      <c r="H406" s="2"/>
      <c r="I406" s="2"/>
      <c r="J406" s="2"/>
      <c r="S406" s="2"/>
      <c r="T406" s="2"/>
      <c r="AA406"/>
      <c r="AB406"/>
      <c r="AC406"/>
      <c r="AD406"/>
      <c r="AE406"/>
      <c r="AF406"/>
    </row>
    <row r="407" spans="1:32" ht="14.45" customHeight="1" x14ac:dyDescent="0.15">
      <c r="A407"/>
      <c r="B407"/>
      <c r="C407"/>
      <c r="D407"/>
      <c r="E407" s="2"/>
      <c r="F407" s="2"/>
      <c r="G407" s="2"/>
      <c r="H407" s="2"/>
      <c r="I407" s="2"/>
      <c r="J407" s="2"/>
      <c r="S407" s="2"/>
      <c r="T407" s="2"/>
      <c r="AA407"/>
      <c r="AB407"/>
      <c r="AC407"/>
      <c r="AD407"/>
      <c r="AE407"/>
      <c r="AF407"/>
    </row>
    <row r="408" spans="1:32" ht="14.45" customHeight="1" x14ac:dyDescent="0.15">
      <c r="A408"/>
      <c r="B408"/>
      <c r="C408"/>
      <c r="D408"/>
      <c r="E408" s="2"/>
      <c r="F408" s="2"/>
      <c r="G408" s="2"/>
      <c r="H408" s="2"/>
      <c r="I408" s="2"/>
      <c r="J408" s="2"/>
      <c r="S408" s="2"/>
      <c r="T408" s="2"/>
      <c r="AA408"/>
      <c r="AB408"/>
      <c r="AC408"/>
      <c r="AD408"/>
      <c r="AE408"/>
      <c r="AF408"/>
    </row>
    <row r="409" spans="1:32" ht="14.45" customHeight="1" x14ac:dyDescent="0.15">
      <c r="A409"/>
      <c r="B409"/>
      <c r="C409"/>
      <c r="D409"/>
      <c r="E409" s="2"/>
      <c r="F409" s="2"/>
      <c r="G409" s="2"/>
      <c r="H409" s="2"/>
      <c r="I409" s="2"/>
      <c r="J409" s="2"/>
      <c r="S409" s="2"/>
      <c r="T409" s="2"/>
      <c r="AA409"/>
      <c r="AB409"/>
      <c r="AC409"/>
      <c r="AD409"/>
      <c r="AE409"/>
      <c r="AF409"/>
    </row>
    <row r="410" spans="1:32" ht="14.45" customHeight="1" x14ac:dyDescent="0.15">
      <c r="A410"/>
      <c r="B410"/>
      <c r="C410"/>
      <c r="D410"/>
      <c r="E410" s="2"/>
      <c r="F410" s="2"/>
      <c r="G410" s="2"/>
      <c r="H410" s="2"/>
      <c r="I410" s="2"/>
      <c r="J410" s="2"/>
      <c r="S410" s="2"/>
      <c r="T410" s="2"/>
      <c r="AA410"/>
      <c r="AB410"/>
      <c r="AC410"/>
      <c r="AD410"/>
      <c r="AE410"/>
      <c r="AF410"/>
    </row>
    <row r="411" spans="1:32" ht="14.45" customHeight="1" x14ac:dyDescent="0.15">
      <c r="A411"/>
      <c r="B411"/>
      <c r="C411"/>
      <c r="D411"/>
      <c r="E411" s="2"/>
      <c r="F411" s="2"/>
      <c r="G411" s="2"/>
      <c r="H411" s="2"/>
      <c r="I411" s="2"/>
      <c r="J411" s="2"/>
      <c r="S411" s="2"/>
      <c r="T411" s="2"/>
      <c r="AA411"/>
      <c r="AB411"/>
      <c r="AC411"/>
      <c r="AD411"/>
      <c r="AE411"/>
      <c r="AF411"/>
    </row>
    <row r="412" spans="1:32" ht="14.45" customHeight="1" x14ac:dyDescent="0.15">
      <c r="A412"/>
      <c r="B412"/>
      <c r="C412"/>
      <c r="D412"/>
      <c r="E412" s="2"/>
      <c r="F412" s="2"/>
      <c r="G412" s="2"/>
      <c r="H412" s="2"/>
      <c r="I412" s="2"/>
      <c r="J412" s="2"/>
      <c r="S412" s="2"/>
      <c r="T412" s="2"/>
      <c r="AA412"/>
      <c r="AB412"/>
      <c r="AC412"/>
      <c r="AD412"/>
      <c r="AE412"/>
      <c r="AF412"/>
    </row>
    <row r="413" spans="1:32" ht="14.45" customHeight="1" x14ac:dyDescent="0.15">
      <c r="A413"/>
      <c r="B413"/>
      <c r="C413"/>
      <c r="D413"/>
      <c r="E413" s="2"/>
      <c r="F413" s="2"/>
      <c r="G413" s="2"/>
      <c r="H413" s="2"/>
      <c r="I413" s="2"/>
      <c r="J413" s="2"/>
      <c r="S413" s="2"/>
      <c r="T413" s="2"/>
      <c r="AA413"/>
      <c r="AB413"/>
      <c r="AC413"/>
      <c r="AD413"/>
      <c r="AE413"/>
      <c r="AF413"/>
    </row>
    <row r="414" spans="1:32" ht="14.45" customHeight="1" x14ac:dyDescent="0.15">
      <c r="A414"/>
      <c r="B414"/>
      <c r="C414"/>
      <c r="D414"/>
      <c r="E414" s="2"/>
      <c r="F414" s="2"/>
      <c r="G414" s="2"/>
      <c r="H414" s="2"/>
      <c r="I414" s="2"/>
      <c r="J414" s="2"/>
      <c r="S414" s="2"/>
      <c r="T414" s="2"/>
      <c r="AA414"/>
      <c r="AB414"/>
      <c r="AC414"/>
      <c r="AD414"/>
      <c r="AE414"/>
      <c r="AF414"/>
    </row>
    <row r="415" spans="1:32" ht="14.45" customHeight="1" x14ac:dyDescent="0.15">
      <c r="A415"/>
      <c r="B415"/>
      <c r="C415"/>
      <c r="D415"/>
      <c r="E415" s="2"/>
      <c r="F415" s="2"/>
      <c r="G415" s="2"/>
      <c r="H415" s="2"/>
      <c r="I415" s="2"/>
      <c r="J415" s="2"/>
      <c r="S415" s="2"/>
      <c r="T415" s="2"/>
      <c r="AA415"/>
      <c r="AB415"/>
      <c r="AC415"/>
      <c r="AD415"/>
      <c r="AE415"/>
      <c r="AF415"/>
    </row>
    <row r="416" spans="1:32" ht="14.45" customHeight="1" x14ac:dyDescent="0.15">
      <c r="A416"/>
      <c r="B416"/>
      <c r="C416"/>
      <c r="D416"/>
      <c r="E416" s="2"/>
      <c r="F416" s="2"/>
      <c r="G416" s="2"/>
      <c r="H416" s="2"/>
      <c r="I416" s="2"/>
      <c r="J416" s="2"/>
      <c r="S416" s="2"/>
      <c r="T416" s="2"/>
      <c r="AA416"/>
      <c r="AB416"/>
      <c r="AC416"/>
      <c r="AD416"/>
      <c r="AE416"/>
      <c r="AF416"/>
    </row>
    <row r="417" spans="5:26" customFormat="1" ht="14.45" customHeight="1" x14ac:dyDescent="0.15">
      <c r="E417" s="2"/>
      <c r="F417" s="2"/>
      <c r="G417" s="2"/>
      <c r="H417" s="2"/>
      <c r="I417" s="2"/>
      <c r="J417" s="2"/>
      <c r="K417" s="101"/>
      <c r="L417" s="101"/>
      <c r="M417" s="2"/>
      <c r="N417" s="2"/>
      <c r="O417" s="2"/>
      <c r="P417" s="2"/>
      <c r="Q417" s="2"/>
      <c r="R417" s="2"/>
      <c r="S417" s="2"/>
      <c r="T417" s="2"/>
      <c r="U417" s="2"/>
      <c r="V417" s="2"/>
      <c r="W417" s="2"/>
      <c r="X417" s="2"/>
      <c r="Y417" s="2"/>
      <c r="Z417" s="2"/>
    </row>
    <row r="418" spans="5:26" customFormat="1" ht="14.45" customHeight="1" x14ac:dyDescent="0.15">
      <c r="E418" s="2"/>
      <c r="F418" s="2"/>
      <c r="G418" s="2"/>
      <c r="H418" s="2"/>
      <c r="I418" s="2"/>
      <c r="J418" s="2"/>
      <c r="K418" s="101"/>
      <c r="L418" s="101"/>
      <c r="M418" s="2"/>
      <c r="N418" s="2"/>
      <c r="O418" s="2"/>
      <c r="P418" s="2"/>
      <c r="Q418" s="2"/>
      <c r="R418" s="2"/>
      <c r="S418" s="2"/>
      <c r="T418" s="2"/>
      <c r="U418" s="2"/>
      <c r="V418" s="2"/>
      <c r="W418" s="2"/>
      <c r="X418" s="2"/>
      <c r="Y418" s="2"/>
      <c r="Z418" s="2"/>
    </row>
    <row r="419" spans="5:26" customFormat="1" ht="14.45" customHeight="1" x14ac:dyDescent="0.15">
      <c r="E419" s="2"/>
      <c r="F419" s="2"/>
      <c r="G419" s="2"/>
      <c r="H419" s="2"/>
      <c r="I419" s="2"/>
      <c r="J419" s="2"/>
      <c r="K419" s="101"/>
      <c r="L419" s="101"/>
      <c r="M419" s="2"/>
      <c r="N419" s="2"/>
      <c r="O419" s="2"/>
      <c r="P419" s="2"/>
      <c r="Q419" s="2"/>
      <c r="R419" s="2"/>
      <c r="S419" s="2"/>
      <c r="T419" s="2"/>
      <c r="U419" s="2"/>
      <c r="V419" s="2"/>
      <c r="W419" s="2"/>
      <c r="X419" s="2"/>
      <c r="Y419" s="2"/>
      <c r="Z419" s="2"/>
    </row>
    <row r="420" spans="5:26" customFormat="1" ht="14.45" customHeight="1" x14ac:dyDescent="0.15">
      <c r="E420" s="2"/>
      <c r="F420" s="2"/>
      <c r="G420" s="2"/>
      <c r="H420" s="2"/>
      <c r="I420" s="2"/>
      <c r="J420" s="2"/>
      <c r="K420" s="101"/>
      <c r="L420" s="101"/>
      <c r="M420" s="2"/>
      <c r="N420" s="2"/>
      <c r="O420" s="2"/>
      <c r="P420" s="2"/>
      <c r="Q420" s="2"/>
      <c r="R420" s="2"/>
      <c r="S420" s="2"/>
      <c r="T420" s="2"/>
      <c r="U420" s="2"/>
      <c r="V420" s="2"/>
      <c r="W420" s="2"/>
      <c r="X420" s="2"/>
      <c r="Y420" s="2"/>
      <c r="Z420" s="2"/>
    </row>
    <row r="421" spans="5:26" customFormat="1" ht="14.45" customHeight="1" x14ac:dyDescent="0.15">
      <c r="E421" s="2"/>
      <c r="F421" s="2"/>
      <c r="G421" s="2"/>
      <c r="H421" s="2"/>
      <c r="I421" s="2"/>
      <c r="J421" s="2"/>
      <c r="K421" s="101"/>
      <c r="L421" s="101"/>
      <c r="M421" s="2"/>
      <c r="N421" s="2"/>
      <c r="O421" s="2"/>
      <c r="P421" s="2"/>
      <c r="Q421" s="2"/>
      <c r="R421" s="2"/>
      <c r="S421" s="2"/>
      <c r="T421" s="2"/>
      <c r="U421" s="2"/>
      <c r="V421" s="2"/>
      <c r="W421" s="2"/>
      <c r="X421" s="2"/>
      <c r="Y421" s="2"/>
      <c r="Z421" s="2"/>
    </row>
    <row r="422" spans="5:26" customFormat="1" ht="14.45" customHeight="1" x14ac:dyDescent="0.15">
      <c r="E422" s="2"/>
      <c r="F422" s="2"/>
      <c r="G422" s="2"/>
      <c r="H422" s="2"/>
      <c r="I422" s="2"/>
      <c r="J422" s="2"/>
      <c r="K422" s="101"/>
      <c r="L422" s="101"/>
      <c r="M422" s="2"/>
      <c r="N422" s="2"/>
      <c r="O422" s="2"/>
      <c r="P422" s="2"/>
      <c r="Q422" s="2"/>
      <c r="R422" s="2"/>
      <c r="S422" s="2"/>
      <c r="T422" s="2"/>
      <c r="U422" s="2"/>
      <c r="V422" s="2"/>
      <c r="W422" s="2"/>
      <c r="X422" s="2"/>
      <c r="Y422" s="2"/>
      <c r="Z422" s="2"/>
    </row>
    <row r="423" spans="5:26" customFormat="1" ht="14.45" customHeight="1" x14ac:dyDescent="0.15">
      <c r="E423" s="2"/>
      <c r="F423" s="2"/>
      <c r="G423" s="2"/>
      <c r="H423" s="2"/>
      <c r="I423" s="2"/>
      <c r="J423" s="2"/>
      <c r="K423" s="101"/>
      <c r="L423" s="101"/>
      <c r="M423" s="2"/>
      <c r="N423" s="2"/>
      <c r="O423" s="2"/>
      <c r="P423" s="2"/>
      <c r="Q423" s="2"/>
      <c r="R423" s="2"/>
      <c r="S423" s="2"/>
      <c r="T423" s="2"/>
      <c r="U423" s="2"/>
      <c r="V423" s="2"/>
      <c r="W423" s="2"/>
      <c r="X423" s="2"/>
      <c r="Y423" s="2"/>
      <c r="Z423" s="2"/>
    </row>
    <row r="424" spans="5:26" customFormat="1" ht="14.45" customHeight="1" x14ac:dyDescent="0.15">
      <c r="E424" s="2"/>
      <c r="F424" s="2"/>
      <c r="G424" s="2"/>
      <c r="H424" s="2"/>
      <c r="I424" s="2"/>
      <c r="J424" s="2"/>
      <c r="K424" s="101"/>
      <c r="L424" s="101"/>
      <c r="M424" s="2"/>
      <c r="N424" s="2"/>
      <c r="O424" s="2"/>
      <c r="P424" s="2"/>
      <c r="Q424" s="2"/>
      <c r="R424" s="2"/>
      <c r="S424" s="2"/>
      <c r="T424" s="2"/>
      <c r="U424" s="2"/>
      <c r="V424" s="2"/>
      <c r="W424" s="2"/>
      <c r="X424" s="2"/>
      <c r="Y424" s="2"/>
      <c r="Z424" s="2"/>
    </row>
    <row r="425" spans="5:26" customFormat="1" ht="14.45" customHeight="1" x14ac:dyDescent="0.15">
      <c r="E425" s="2"/>
      <c r="F425" s="2"/>
      <c r="G425" s="2"/>
      <c r="H425" s="2"/>
      <c r="I425" s="2"/>
      <c r="J425" s="2"/>
      <c r="K425" s="101"/>
      <c r="L425" s="101"/>
      <c r="M425" s="2"/>
      <c r="N425" s="2"/>
      <c r="O425" s="2"/>
      <c r="P425" s="2"/>
      <c r="Q425" s="2"/>
      <c r="R425" s="2"/>
      <c r="S425" s="2"/>
      <c r="T425" s="2"/>
      <c r="U425" s="2"/>
      <c r="V425" s="2"/>
      <c r="W425" s="2"/>
      <c r="X425" s="2"/>
      <c r="Y425" s="2"/>
      <c r="Z425" s="2"/>
    </row>
    <row r="426" spans="5:26" customFormat="1" ht="14.45" customHeight="1" x14ac:dyDescent="0.15">
      <c r="E426" s="2"/>
      <c r="F426" s="2"/>
      <c r="G426" s="2"/>
      <c r="H426" s="2"/>
      <c r="I426" s="2"/>
      <c r="J426" s="2"/>
      <c r="K426" s="101"/>
      <c r="L426" s="101"/>
      <c r="M426" s="2"/>
      <c r="N426" s="2"/>
      <c r="O426" s="2"/>
      <c r="P426" s="2"/>
      <c r="Q426" s="2"/>
      <c r="R426" s="2"/>
      <c r="S426" s="2"/>
      <c r="T426" s="2"/>
      <c r="U426" s="2"/>
      <c r="V426" s="2"/>
      <c r="W426" s="2"/>
      <c r="X426" s="2"/>
      <c r="Y426" s="2"/>
      <c r="Z426" s="2"/>
    </row>
    <row r="427" spans="5:26" customFormat="1" ht="14.45" customHeight="1" x14ac:dyDescent="0.15">
      <c r="E427" s="2"/>
      <c r="F427" s="2"/>
      <c r="G427" s="2"/>
      <c r="H427" s="2"/>
      <c r="I427" s="2"/>
      <c r="J427" s="2"/>
      <c r="K427" s="101"/>
      <c r="L427" s="101"/>
      <c r="M427" s="2"/>
      <c r="N427" s="2"/>
      <c r="O427" s="2"/>
      <c r="P427" s="2"/>
      <c r="Q427" s="2"/>
      <c r="R427" s="2"/>
      <c r="S427" s="2"/>
      <c r="T427" s="2"/>
      <c r="U427" s="2"/>
      <c r="V427" s="2"/>
      <c r="W427" s="2"/>
      <c r="X427" s="2"/>
      <c r="Y427" s="2"/>
      <c r="Z427" s="2"/>
    </row>
    <row r="428" spans="5:26" customFormat="1" ht="14.45" customHeight="1" x14ac:dyDescent="0.15">
      <c r="E428" s="2"/>
      <c r="F428" s="2"/>
      <c r="G428" s="2"/>
      <c r="H428" s="2"/>
      <c r="I428" s="2"/>
      <c r="J428" s="2"/>
      <c r="K428" s="101"/>
      <c r="L428" s="101"/>
      <c r="M428" s="2"/>
      <c r="N428" s="2"/>
      <c r="O428" s="2"/>
      <c r="P428" s="2"/>
      <c r="Q428" s="2"/>
      <c r="R428" s="2"/>
      <c r="S428" s="2"/>
      <c r="T428" s="2"/>
      <c r="U428" s="2"/>
      <c r="V428" s="2"/>
      <c r="W428" s="2"/>
      <c r="X428" s="2"/>
      <c r="Y428" s="2"/>
      <c r="Z428" s="2"/>
    </row>
    <row r="429" spans="5:26" customFormat="1" ht="14.45" customHeight="1" x14ac:dyDescent="0.15">
      <c r="E429" s="2"/>
      <c r="F429" s="2"/>
      <c r="G429" s="2"/>
      <c r="H429" s="2"/>
      <c r="I429" s="2"/>
      <c r="J429" s="2"/>
      <c r="K429" s="101"/>
      <c r="L429" s="101"/>
      <c r="M429" s="2"/>
      <c r="N429" s="2"/>
      <c r="O429" s="2"/>
      <c r="P429" s="2"/>
      <c r="Q429" s="2"/>
      <c r="R429" s="2"/>
      <c r="S429" s="2"/>
      <c r="T429" s="2"/>
      <c r="U429" s="2"/>
      <c r="V429" s="2"/>
      <c r="W429" s="2"/>
      <c r="X429" s="2"/>
      <c r="Y429" s="2"/>
      <c r="Z429" s="2"/>
    </row>
    <row r="430" spans="5:26" customFormat="1" ht="14.45" customHeight="1" x14ac:dyDescent="0.15">
      <c r="E430" s="2"/>
      <c r="F430" s="2"/>
      <c r="G430" s="2"/>
      <c r="H430" s="2"/>
      <c r="I430" s="2"/>
      <c r="J430" s="2"/>
      <c r="K430" s="101"/>
      <c r="L430" s="101"/>
      <c r="M430" s="2"/>
      <c r="N430" s="2"/>
      <c r="O430" s="2"/>
      <c r="P430" s="2"/>
      <c r="Q430" s="2"/>
      <c r="R430" s="2"/>
      <c r="S430" s="2"/>
      <c r="T430" s="2"/>
      <c r="U430" s="2"/>
      <c r="V430" s="2"/>
      <c r="W430" s="2"/>
      <c r="X430" s="2"/>
      <c r="Y430" s="2"/>
      <c r="Z430" s="2"/>
    </row>
    <row r="431" spans="5:26" customFormat="1" ht="14.45" customHeight="1" x14ac:dyDescent="0.15">
      <c r="E431" s="2"/>
      <c r="F431" s="2"/>
      <c r="G431" s="2"/>
      <c r="H431" s="2"/>
      <c r="I431" s="2"/>
      <c r="J431" s="2"/>
      <c r="K431" s="101"/>
      <c r="L431" s="101"/>
      <c r="M431" s="2"/>
      <c r="N431" s="2"/>
      <c r="O431" s="2"/>
      <c r="P431" s="2"/>
      <c r="Q431" s="2"/>
      <c r="R431" s="2"/>
      <c r="S431" s="2"/>
      <c r="T431" s="2"/>
      <c r="U431" s="2"/>
      <c r="V431" s="2"/>
      <c r="W431" s="2"/>
      <c r="X431" s="2"/>
      <c r="Y431" s="2"/>
      <c r="Z431" s="2"/>
    </row>
    <row r="432" spans="5:26" customFormat="1" ht="14.45" customHeight="1" x14ac:dyDescent="0.15">
      <c r="E432" s="2"/>
      <c r="F432" s="2"/>
      <c r="G432" s="2"/>
      <c r="H432" s="2"/>
      <c r="I432" s="2"/>
      <c r="J432" s="2"/>
      <c r="K432" s="101"/>
      <c r="L432" s="101"/>
      <c r="M432" s="2"/>
      <c r="N432" s="2"/>
      <c r="O432" s="2"/>
      <c r="P432" s="2"/>
      <c r="Q432" s="2"/>
      <c r="R432" s="2"/>
      <c r="S432" s="2"/>
      <c r="T432" s="2"/>
      <c r="U432" s="2"/>
      <c r="V432" s="2"/>
      <c r="W432" s="2"/>
      <c r="X432" s="2"/>
      <c r="Y432" s="2"/>
      <c r="Z432" s="2"/>
    </row>
    <row r="433" spans="5:26" customFormat="1" ht="14.45" customHeight="1" x14ac:dyDescent="0.15">
      <c r="E433" s="2"/>
      <c r="F433" s="2"/>
      <c r="G433" s="2"/>
      <c r="H433" s="2"/>
      <c r="I433" s="2"/>
      <c r="J433" s="2"/>
      <c r="K433" s="101"/>
      <c r="L433" s="101"/>
      <c r="M433" s="2"/>
      <c r="N433" s="2"/>
      <c r="O433" s="2"/>
      <c r="P433" s="2"/>
      <c r="Q433" s="2"/>
      <c r="R433" s="2"/>
      <c r="S433" s="2"/>
      <c r="T433" s="2"/>
      <c r="U433" s="2"/>
      <c r="V433" s="2"/>
      <c r="W433" s="2"/>
      <c r="X433" s="2"/>
      <c r="Y433" s="2"/>
      <c r="Z433" s="2"/>
    </row>
    <row r="434" spans="5:26" customFormat="1" ht="14.45" customHeight="1" x14ac:dyDescent="0.15">
      <c r="E434" s="2"/>
      <c r="F434" s="2"/>
      <c r="G434" s="2"/>
      <c r="H434" s="2"/>
      <c r="I434" s="2"/>
      <c r="J434" s="2"/>
      <c r="K434" s="101"/>
      <c r="L434" s="101"/>
      <c r="M434" s="2"/>
      <c r="N434" s="2"/>
      <c r="O434" s="2"/>
      <c r="P434" s="2"/>
      <c r="Q434" s="2"/>
      <c r="R434" s="2"/>
      <c r="S434" s="2"/>
      <c r="T434" s="2"/>
      <c r="U434" s="2"/>
      <c r="V434" s="2"/>
      <c r="W434" s="2"/>
      <c r="X434" s="2"/>
      <c r="Y434" s="2"/>
      <c r="Z434" s="2"/>
    </row>
    <row r="435" spans="5:26" customFormat="1" ht="14.45" customHeight="1" x14ac:dyDescent="0.15">
      <c r="E435" s="2"/>
      <c r="F435" s="2"/>
      <c r="G435" s="2"/>
      <c r="H435" s="2"/>
      <c r="I435" s="2"/>
      <c r="J435" s="2"/>
      <c r="K435" s="101"/>
      <c r="L435" s="101"/>
      <c r="M435" s="2"/>
      <c r="N435" s="2"/>
      <c r="O435" s="2"/>
      <c r="P435" s="2"/>
      <c r="Q435" s="2"/>
      <c r="R435" s="2"/>
      <c r="S435" s="2"/>
      <c r="T435" s="2"/>
      <c r="U435" s="2"/>
      <c r="V435" s="2"/>
      <c r="W435" s="2"/>
      <c r="X435" s="2"/>
      <c r="Y435" s="2"/>
      <c r="Z435" s="2"/>
    </row>
    <row r="436" spans="5:26" customFormat="1" ht="14.45" customHeight="1" x14ac:dyDescent="0.15">
      <c r="E436" s="2"/>
      <c r="F436" s="2"/>
      <c r="G436" s="2"/>
      <c r="H436" s="2"/>
      <c r="I436" s="2"/>
      <c r="J436" s="2"/>
      <c r="K436" s="101"/>
      <c r="L436" s="101"/>
      <c r="M436" s="2"/>
      <c r="N436" s="2"/>
      <c r="O436" s="2"/>
      <c r="P436" s="2"/>
      <c r="Q436" s="2"/>
      <c r="R436" s="2"/>
      <c r="S436" s="2"/>
      <c r="T436" s="2"/>
      <c r="U436" s="2"/>
      <c r="V436" s="2"/>
      <c r="W436" s="2"/>
      <c r="X436" s="2"/>
      <c r="Y436" s="2"/>
      <c r="Z436" s="2"/>
    </row>
    <row r="437" spans="5:26" customFormat="1" ht="14.45" customHeight="1" x14ac:dyDescent="0.15">
      <c r="E437" s="2"/>
      <c r="F437" s="2"/>
      <c r="G437" s="2"/>
      <c r="H437" s="2"/>
      <c r="I437" s="2"/>
      <c r="J437" s="2"/>
      <c r="K437" s="101"/>
      <c r="L437" s="101"/>
      <c r="M437" s="2"/>
      <c r="N437" s="2"/>
      <c r="O437" s="2"/>
      <c r="P437" s="2"/>
      <c r="Q437" s="2"/>
      <c r="R437" s="2"/>
      <c r="S437" s="2"/>
      <c r="T437" s="2"/>
      <c r="U437" s="2"/>
      <c r="V437" s="2"/>
      <c r="W437" s="2"/>
      <c r="X437" s="2"/>
      <c r="Y437" s="2"/>
      <c r="Z437" s="2"/>
    </row>
    <row r="438" spans="5:26" customFormat="1" ht="14.45" customHeight="1" x14ac:dyDescent="0.15">
      <c r="E438" s="2"/>
      <c r="F438" s="2"/>
      <c r="G438" s="2"/>
      <c r="H438" s="2"/>
      <c r="I438" s="2"/>
      <c r="J438" s="2"/>
      <c r="K438" s="101"/>
      <c r="L438" s="101"/>
      <c r="M438" s="2"/>
      <c r="N438" s="2"/>
      <c r="O438" s="2"/>
      <c r="P438" s="2"/>
      <c r="Q438" s="2"/>
      <c r="R438" s="2"/>
      <c r="S438" s="2"/>
      <c r="T438" s="2"/>
      <c r="U438" s="2"/>
      <c r="V438" s="2"/>
      <c r="W438" s="2"/>
      <c r="X438" s="2"/>
      <c r="Y438" s="2"/>
      <c r="Z438" s="2"/>
    </row>
    <row r="439" spans="5:26" customFormat="1" ht="14.45" customHeight="1" x14ac:dyDescent="0.15">
      <c r="E439" s="2"/>
      <c r="F439" s="2"/>
      <c r="G439" s="2"/>
      <c r="H439" s="2"/>
      <c r="I439" s="2"/>
      <c r="J439" s="2"/>
      <c r="K439" s="101"/>
      <c r="L439" s="101"/>
      <c r="M439" s="2"/>
      <c r="N439" s="2"/>
      <c r="O439" s="2"/>
      <c r="P439" s="2"/>
      <c r="Q439" s="2"/>
      <c r="R439" s="2"/>
      <c r="S439" s="2"/>
      <c r="T439" s="2"/>
      <c r="U439" s="2"/>
      <c r="V439" s="2"/>
      <c r="W439" s="2"/>
      <c r="X439" s="2"/>
      <c r="Y439" s="2"/>
      <c r="Z439" s="2"/>
    </row>
    <row r="440" spans="5:26" customFormat="1" ht="14.45" customHeight="1" x14ac:dyDescent="0.15">
      <c r="E440" s="2"/>
      <c r="F440" s="2"/>
      <c r="G440" s="2"/>
      <c r="H440" s="2"/>
      <c r="I440" s="2"/>
      <c r="J440" s="2"/>
      <c r="K440" s="101"/>
      <c r="L440" s="101"/>
      <c r="M440" s="2"/>
      <c r="N440" s="2"/>
      <c r="O440" s="2"/>
      <c r="P440" s="2"/>
      <c r="Q440" s="2"/>
      <c r="R440" s="2"/>
      <c r="S440" s="2"/>
      <c r="T440" s="2"/>
      <c r="U440" s="2"/>
      <c r="V440" s="2"/>
      <c r="W440" s="2"/>
      <c r="X440" s="2"/>
      <c r="Y440" s="2"/>
      <c r="Z440" s="2"/>
    </row>
    <row r="441" spans="5:26" customFormat="1" ht="14.45" customHeight="1" x14ac:dyDescent="0.15">
      <c r="E441" s="2"/>
      <c r="F441" s="2"/>
      <c r="G441" s="2"/>
      <c r="H441" s="2"/>
      <c r="I441" s="2"/>
      <c r="J441" s="2"/>
      <c r="K441" s="101"/>
      <c r="L441" s="101"/>
      <c r="M441" s="2"/>
      <c r="N441" s="2"/>
      <c r="O441" s="2"/>
      <c r="P441" s="2"/>
      <c r="Q441" s="2"/>
      <c r="R441" s="2"/>
      <c r="S441" s="2"/>
      <c r="T441" s="2"/>
      <c r="U441" s="2"/>
      <c r="V441" s="2"/>
      <c r="W441" s="2"/>
      <c r="X441" s="2"/>
      <c r="Y441" s="2"/>
      <c r="Z441" s="2"/>
    </row>
    <row r="442" spans="5:26" customFormat="1" ht="14.45" customHeight="1" x14ac:dyDescent="0.15">
      <c r="E442" s="2"/>
      <c r="F442" s="2"/>
      <c r="G442" s="2"/>
      <c r="H442" s="2"/>
      <c r="I442" s="2"/>
      <c r="J442" s="2"/>
      <c r="K442" s="101"/>
      <c r="L442" s="101"/>
      <c r="M442" s="2"/>
      <c r="N442" s="2"/>
      <c r="O442" s="2"/>
      <c r="P442" s="2"/>
      <c r="Q442" s="2"/>
      <c r="R442" s="2"/>
      <c r="S442" s="2"/>
      <c r="T442" s="2"/>
      <c r="U442" s="2"/>
      <c r="V442" s="2"/>
      <c r="W442" s="2"/>
      <c r="X442" s="2"/>
      <c r="Y442" s="2"/>
      <c r="Z442" s="2"/>
    </row>
    <row r="443" spans="5:26" customFormat="1" ht="14.45" customHeight="1" x14ac:dyDescent="0.15">
      <c r="E443" s="2"/>
      <c r="F443" s="2"/>
      <c r="G443" s="2"/>
      <c r="H443" s="2"/>
      <c r="I443" s="2"/>
      <c r="J443" s="2"/>
      <c r="K443" s="101"/>
      <c r="L443" s="101"/>
      <c r="M443" s="2"/>
      <c r="N443" s="2"/>
      <c r="O443" s="2"/>
      <c r="P443" s="2"/>
      <c r="Q443" s="2"/>
      <c r="R443" s="2"/>
      <c r="S443" s="2"/>
      <c r="T443" s="2"/>
      <c r="U443" s="2"/>
      <c r="V443" s="2"/>
      <c r="W443" s="2"/>
      <c r="X443" s="2"/>
      <c r="Y443" s="2"/>
      <c r="Z443" s="2"/>
    </row>
    <row r="444" spans="5:26" customFormat="1" ht="14.45" customHeight="1" x14ac:dyDescent="0.15">
      <c r="E444" s="2"/>
      <c r="F444" s="2"/>
      <c r="G444" s="2"/>
      <c r="H444" s="2"/>
      <c r="I444" s="2"/>
      <c r="J444" s="2"/>
      <c r="K444" s="101"/>
      <c r="L444" s="101"/>
      <c r="M444" s="2"/>
      <c r="N444" s="2"/>
      <c r="O444" s="2"/>
      <c r="P444" s="2"/>
      <c r="Q444" s="2"/>
      <c r="R444" s="2"/>
      <c r="S444" s="2"/>
      <c r="T444" s="2"/>
      <c r="U444" s="2"/>
      <c r="V444" s="2"/>
      <c r="W444" s="2"/>
      <c r="X444" s="2"/>
      <c r="Y444" s="2"/>
      <c r="Z444" s="2"/>
    </row>
    <row r="445" spans="5:26" customFormat="1" ht="14.45" customHeight="1" x14ac:dyDescent="0.15">
      <c r="E445" s="2"/>
      <c r="F445" s="2"/>
      <c r="G445" s="2"/>
      <c r="H445" s="2"/>
      <c r="I445" s="2"/>
      <c r="J445" s="2"/>
      <c r="K445" s="101"/>
      <c r="L445" s="101"/>
      <c r="M445" s="2"/>
      <c r="N445" s="2"/>
      <c r="O445" s="2"/>
      <c r="P445" s="2"/>
      <c r="Q445" s="2"/>
      <c r="R445" s="2"/>
      <c r="S445" s="2"/>
      <c r="T445" s="2"/>
      <c r="U445" s="2"/>
      <c r="V445" s="2"/>
      <c r="W445" s="2"/>
      <c r="X445" s="2"/>
      <c r="Y445" s="2"/>
      <c r="Z445" s="2"/>
    </row>
    <row r="446" spans="5:26" customFormat="1" ht="14.45" customHeight="1" x14ac:dyDescent="0.15">
      <c r="E446" s="2"/>
      <c r="F446" s="2"/>
      <c r="G446" s="2"/>
      <c r="H446" s="2"/>
      <c r="I446" s="2"/>
      <c r="J446" s="2"/>
      <c r="K446" s="101"/>
      <c r="L446" s="101"/>
      <c r="M446" s="2"/>
      <c r="N446" s="2"/>
      <c r="O446" s="2"/>
      <c r="P446" s="2"/>
      <c r="Q446" s="2"/>
      <c r="R446" s="2"/>
      <c r="S446" s="2"/>
      <c r="T446" s="2"/>
      <c r="U446" s="2"/>
      <c r="V446" s="2"/>
      <c r="W446" s="2"/>
      <c r="X446" s="2"/>
      <c r="Y446" s="2"/>
      <c r="Z446" s="2"/>
    </row>
    <row r="447" spans="5:26" customFormat="1" ht="14.45" customHeight="1" x14ac:dyDescent="0.15">
      <c r="E447" s="2"/>
      <c r="F447" s="2"/>
      <c r="G447" s="2"/>
      <c r="H447" s="2"/>
      <c r="I447" s="2"/>
      <c r="J447" s="2"/>
      <c r="K447" s="101"/>
      <c r="L447" s="101"/>
      <c r="M447" s="2"/>
      <c r="N447" s="2"/>
      <c r="O447" s="2"/>
      <c r="P447" s="2"/>
      <c r="Q447" s="2"/>
      <c r="R447" s="2"/>
      <c r="S447" s="2"/>
      <c r="T447" s="2"/>
      <c r="U447" s="2"/>
      <c r="V447" s="2"/>
      <c r="W447" s="2"/>
      <c r="X447" s="2"/>
      <c r="Y447" s="2"/>
      <c r="Z447" s="2"/>
    </row>
  </sheetData>
  <mergeCells count="56">
    <mergeCell ref="A325:A334"/>
    <mergeCell ref="A335:A344"/>
    <mergeCell ref="A345:A354"/>
    <mergeCell ref="A355:A364"/>
    <mergeCell ref="A365:A374"/>
    <mergeCell ref="A275:A284"/>
    <mergeCell ref="A285:A294"/>
    <mergeCell ref="A295:A304"/>
    <mergeCell ref="A305:A314"/>
    <mergeCell ref="A315:A324"/>
    <mergeCell ref="A235:A244"/>
    <mergeCell ref="A35:A44"/>
    <mergeCell ref="A45:A54"/>
    <mergeCell ref="A65:A74"/>
    <mergeCell ref="A85:A94"/>
    <mergeCell ref="A75:A84"/>
    <mergeCell ref="A55:A64"/>
    <mergeCell ref="A105:A114"/>
    <mergeCell ref="A115:A124"/>
    <mergeCell ref="A125:A134"/>
    <mergeCell ref="A135:A144"/>
    <mergeCell ref="A145:A154"/>
    <mergeCell ref="A215:A224"/>
    <mergeCell ref="A95:A104"/>
    <mergeCell ref="A155:A164"/>
    <mergeCell ref="A165:A174"/>
    <mergeCell ref="A225:A234"/>
    <mergeCell ref="A375:A384"/>
    <mergeCell ref="A385:A394"/>
    <mergeCell ref="C2:J2"/>
    <mergeCell ref="N3:N4"/>
    <mergeCell ref="F3:F4"/>
    <mergeCell ref="A15:A24"/>
    <mergeCell ref="A25:A34"/>
    <mergeCell ref="A5:A14"/>
    <mergeCell ref="K2:R2"/>
    <mergeCell ref="A245:A254"/>
    <mergeCell ref="A255:A264"/>
    <mergeCell ref="A265:A274"/>
    <mergeCell ref="A175:A184"/>
    <mergeCell ref="A185:A194"/>
    <mergeCell ref="A195:A204"/>
    <mergeCell ref="A205:A214"/>
    <mergeCell ref="X3:Z3"/>
    <mergeCell ref="H3:J3"/>
    <mergeCell ref="P3:R3"/>
    <mergeCell ref="V3:V4"/>
    <mergeCell ref="A2:A4"/>
    <mergeCell ref="B2:B4"/>
    <mergeCell ref="S2:Z2"/>
    <mergeCell ref="C3:E3"/>
    <mergeCell ref="G3:G4"/>
    <mergeCell ref="K3:M3"/>
    <mergeCell ref="O3:O4"/>
    <mergeCell ref="S3:U3"/>
    <mergeCell ref="W3:W4"/>
  </mergeCells>
  <phoneticPr fontId="1"/>
  <hyperlinks>
    <hyperlink ref="A1" location="Guidance!A1" display="Guidance sheet (link)" xr:uid="{00000000-0004-0000-0100-000000000000}"/>
  </hyperlinks>
  <pageMargins left="0.7" right="0.7" top="0.75" bottom="0.75" header="0.3" footer="0.3"/>
  <pageSetup orientation="portrait" horizontalDpi="4294967293" r:id="rId1"/>
  <ignoredErrors>
    <ignoredError sqref="E9 M164"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2E8B-0908-4890-82CF-2B0DD944CCA8}">
  <dimension ref="A1:AN42"/>
  <sheetViews>
    <sheetView zoomScale="80" zoomScaleNormal="80" workbookViewId="0">
      <selection activeCell="A31" sqref="A31"/>
    </sheetView>
  </sheetViews>
  <sheetFormatPr defaultColWidth="9" defaultRowHeight="15" x14ac:dyDescent="0.15"/>
  <cols>
    <col min="1" max="1" width="16.625" style="159" customWidth="1"/>
    <col min="2" max="2" width="13.625" style="1" customWidth="1"/>
    <col min="3" max="3" width="10.625" style="4" hidden="1" customWidth="1"/>
    <col min="4" max="20" width="10.625" style="4" customWidth="1"/>
    <col min="21" max="21" width="10.625" style="7" customWidth="1"/>
    <col min="22" max="24" width="10.625" style="4" customWidth="1"/>
    <col min="25" max="25" width="11.125" style="4" customWidth="1"/>
    <col min="26" max="29" width="10.625" style="4" customWidth="1"/>
    <col min="30" max="30" width="12" style="4" customWidth="1"/>
    <col min="31" max="32" width="10.625" style="4" customWidth="1"/>
    <col min="33" max="34" width="10.625" style="2" customWidth="1"/>
    <col min="35" max="40" width="10.625" style="4" customWidth="1"/>
    <col min="41" max="16384" width="9" style="2"/>
  </cols>
  <sheetData>
    <row r="1" spans="1:40" ht="27" customHeight="1" x14ac:dyDescent="0.15">
      <c r="A1" s="67" t="s">
        <v>145</v>
      </c>
      <c r="B1" s="65" t="s">
        <v>226</v>
      </c>
      <c r="C1" s="65"/>
      <c r="D1" s="65"/>
      <c r="E1" s="65"/>
      <c r="F1" s="65"/>
      <c r="G1" s="65"/>
      <c r="H1" s="65"/>
      <c r="I1" s="65"/>
      <c r="J1" s="65"/>
      <c r="K1" s="65"/>
      <c r="L1" s="21" t="s">
        <v>118</v>
      </c>
      <c r="M1" s="2" t="s">
        <v>81</v>
      </c>
      <c r="O1" s="2"/>
      <c r="R1" s="2"/>
      <c r="S1" s="2"/>
      <c r="T1" s="2"/>
      <c r="U1" s="2"/>
      <c r="V1" s="2"/>
      <c r="W1" s="2"/>
      <c r="X1" s="2"/>
      <c r="Y1" s="2"/>
      <c r="Z1" s="2"/>
      <c r="AA1" s="2"/>
      <c r="AB1" s="2"/>
      <c r="AC1" s="2"/>
      <c r="AD1" s="2"/>
      <c r="AE1" s="2"/>
      <c r="AF1" s="2"/>
      <c r="AI1" s="2"/>
      <c r="AJ1" s="2"/>
      <c r="AK1" s="2"/>
      <c r="AL1" s="2"/>
      <c r="AM1" s="2"/>
      <c r="AN1" s="2"/>
    </row>
    <row r="2" spans="1:40" ht="43.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131</v>
      </c>
      <c r="B3" s="66" t="s">
        <v>134</v>
      </c>
      <c r="C3" s="35">
        <f t="shared" ref="C3:AN3" si="0">SUM(C4:C41)</f>
        <v>0</v>
      </c>
      <c r="D3" s="36">
        <f t="shared" si="0"/>
        <v>0</v>
      </c>
      <c r="E3" s="36">
        <f t="shared" si="0"/>
        <v>0</v>
      </c>
      <c r="F3" s="36">
        <f t="shared" si="0"/>
        <v>0</v>
      </c>
      <c r="G3" s="36">
        <f t="shared" si="0"/>
        <v>0</v>
      </c>
      <c r="H3" s="36">
        <f t="shared" si="0"/>
        <v>0</v>
      </c>
      <c r="I3" s="36">
        <f t="shared" si="0"/>
        <v>0</v>
      </c>
      <c r="J3" s="36">
        <f t="shared" si="0"/>
        <v>0</v>
      </c>
      <c r="K3" s="36">
        <f t="shared" si="0"/>
        <v>0</v>
      </c>
      <c r="L3" s="36">
        <f t="shared" si="0"/>
        <v>0</v>
      </c>
      <c r="M3" s="36">
        <f t="shared" si="0"/>
        <v>0</v>
      </c>
      <c r="N3" s="36">
        <f t="shared" si="0"/>
        <v>0</v>
      </c>
      <c r="O3" s="36">
        <f t="shared" si="0"/>
        <v>0</v>
      </c>
      <c r="P3" s="36">
        <f t="shared" si="0"/>
        <v>0</v>
      </c>
      <c r="Q3" s="36">
        <f t="shared" si="0"/>
        <v>0</v>
      </c>
      <c r="R3" s="36">
        <f t="shared" si="0"/>
        <v>0</v>
      </c>
      <c r="S3" s="36">
        <f t="shared" si="0"/>
        <v>0</v>
      </c>
      <c r="T3" s="36">
        <f t="shared" si="0"/>
        <v>0</v>
      </c>
      <c r="U3" s="36">
        <f t="shared" si="0"/>
        <v>0</v>
      </c>
      <c r="V3" s="36">
        <f t="shared" si="0"/>
        <v>0</v>
      </c>
      <c r="W3" s="36">
        <f t="shared" si="0"/>
        <v>0</v>
      </c>
      <c r="X3" s="36">
        <f t="shared" si="0"/>
        <v>0</v>
      </c>
      <c r="Y3" s="36">
        <f t="shared" si="0"/>
        <v>0</v>
      </c>
      <c r="Z3" s="36">
        <f t="shared" si="0"/>
        <v>0</v>
      </c>
      <c r="AA3" s="36">
        <f t="shared" si="0"/>
        <v>0</v>
      </c>
      <c r="AB3" s="36">
        <f t="shared" si="0"/>
        <v>0</v>
      </c>
      <c r="AC3" s="36">
        <f t="shared" si="0"/>
        <v>0</v>
      </c>
      <c r="AD3" s="36">
        <f t="shared" si="0"/>
        <v>9388078</v>
      </c>
      <c r="AE3" s="36">
        <f t="shared" si="0"/>
        <v>0</v>
      </c>
      <c r="AF3" s="36">
        <f t="shared" si="0"/>
        <v>0</v>
      </c>
      <c r="AG3" s="36">
        <f t="shared" si="0"/>
        <v>0</v>
      </c>
      <c r="AH3" s="36">
        <f t="shared" si="0"/>
        <v>0</v>
      </c>
      <c r="AI3" s="36">
        <f t="shared" si="0"/>
        <v>0</v>
      </c>
      <c r="AJ3" s="36">
        <f t="shared" si="0"/>
        <v>1300000</v>
      </c>
      <c r="AK3" s="36">
        <f t="shared" si="0"/>
        <v>0</v>
      </c>
      <c r="AL3" s="36">
        <f t="shared" si="0"/>
        <v>0</v>
      </c>
      <c r="AM3" s="36">
        <f t="shared" si="0"/>
        <v>0</v>
      </c>
      <c r="AN3" s="37">
        <f t="shared" si="0"/>
        <v>0</v>
      </c>
    </row>
    <row r="4" spans="1:40" x14ac:dyDescent="0.15">
      <c r="A4" s="38" t="s">
        <v>127</v>
      </c>
      <c r="B4" s="47">
        <f t="shared" ref="B4:B41" si="1">SUM(C4:AN4)</f>
        <v>0</v>
      </c>
      <c r="C4" s="32">
        <v>0</v>
      </c>
      <c r="D4" s="34">
        <v>0</v>
      </c>
      <c r="E4" s="34">
        <v>0</v>
      </c>
      <c r="F4" s="34">
        <v>0</v>
      </c>
      <c r="G4" s="34">
        <v>0</v>
      </c>
      <c r="H4" s="34">
        <v>0</v>
      </c>
      <c r="I4" s="34">
        <v>0</v>
      </c>
      <c r="J4" s="34">
        <v>0</v>
      </c>
      <c r="K4" s="34">
        <v>0</v>
      </c>
      <c r="L4" s="34">
        <v>0</v>
      </c>
      <c r="M4" s="34">
        <v>0</v>
      </c>
      <c r="N4" s="34">
        <v>0</v>
      </c>
      <c r="O4" s="34">
        <v>0</v>
      </c>
      <c r="P4" s="34">
        <v>0</v>
      </c>
      <c r="Q4" s="34">
        <v>0</v>
      </c>
      <c r="R4" s="34">
        <v>0</v>
      </c>
      <c r="S4" s="34">
        <v>0</v>
      </c>
      <c r="T4" s="34">
        <v>0</v>
      </c>
      <c r="U4" s="34">
        <v>0</v>
      </c>
      <c r="V4" s="34">
        <v>0</v>
      </c>
      <c r="W4" s="34">
        <v>0</v>
      </c>
      <c r="X4" s="34">
        <v>0</v>
      </c>
      <c r="Y4" s="34">
        <v>0</v>
      </c>
      <c r="Z4" s="34">
        <v>0</v>
      </c>
      <c r="AA4" s="34">
        <v>0</v>
      </c>
      <c r="AB4" s="34">
        <v>0</v>
      </c>
      <c r="AC4" s="34">
        <v>0</v>
      </c>
      <c r="AD4" s="34">
        <v>0</v>
      </c>
      <c r="AE4" s="34">
        <v>0</v>
      </c>
      <c r="AF4" s="34">
        <v>0</v>
      </c>
      <c r="AG4" s="34">
        <v>0</v>
      </c>
      <c r="AH4" s="34">
        <v>0</v>
      </c>
      <c r="AI4" s="34">
        <v>0</v>
      </c>
      <c r="AJ4" s="34">
        <v>0</v>
      </c>
      <c r="AK4" s="34">
        <v>0</v>
      </c>
      <c r="AL4" s="34">
        <v>0</v>
      </c>
      <c r="AM4" s="34">
        <v>0</v>
      </c>
      <c r="AN4" s="39">
        <v>0</v>
      </c>
    </row>
    <row r="5" spans="1:40" s="1" customFormat="1" x14ac:dyDescent="0.15">
      <c r="A5" s="40" t="s">
        <v>126</v>
      </c>
      <c r="B5" s="48">
        <f t="shared" si="1"/>
        <v>0</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41">
        <v>0</v>
      </c>
    </row>
    <row r="6" spans="1:40" x14ac:dyDescent="0.15">
      <c r="A6" s="42" t="s">
        <v>10</v>
      </c>
      <c r="B6" s="48">
        <f t="shared" si="1"/>
        <v>0</v>
      </c>
      <c r="C6" s="33">
        <v>0</v>
      </c>
      <c r="D6" s="33">
        <v>0</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0</v>
      </c>
      <c r="C11" s="33">
        <v>0</v>
      </c>
      <c r="D11" s="33">
        <v>0</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0</v>
      </c>
      <c r="C13" s="33">
        <v>0</v>
      </c>
      <c r="D13" s="33">
        <v>0</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0</v>
      </c>
      <c r="C15" s="33">
        <v>0</v>
      </c>
      <c r="D15" s="33">
        <v>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0</v>
      </c>
      <c r="C19" s="33">
        <v>0</v>
      </c>
      <c r="D19" s="33">
        <v>0</v>
      </c>
      <c r="E19" s="33">
        <v>0</v>
      </c>
      <c r="F19" s="33">
        <v>0</v>
      </c>
      <c r="G19" s="33">
        <v>0</v>
      </c>
      <c r="H19" s="33">
        <v>0</v>
      </c>
      <c r="I19" s="33">
        <v>0</v>
      </c>
      <c r="J19" s="33">
        <v>0</v>
      </c>
      <c r="K19" s="33">
        <v>0</v>
      </c>
      <c r="L19" s="33">
        <v>0</v>
      </c>
      <c r="M19" s="33">
        <v>0</v>
      </c>
      <c r="N19" s="33">
        <v>0</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1300000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1300000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0</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0</v>
      </c>
      <c r="AE23" s="33">
        <v>0</v>
      </c>
      <c r="AF23" s="33">
        <v>0</v>
      </c>
      <c r="AG23" s="33">
        <v>0</v>
      </c>
      <c r="AH23" s="33">
        <v>0</v>
      </c>
      <c r="AI23" s="33">
        <v>0</v>
      </c>
      <c r="AJ23" s="33">
        <v>0</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0</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2">
        <v>0</v>
      </c>
      <c r="AE31" s="33">
        <v>0</v>
      </c>
      <c r="AF31" s="33">
        <v>0</v>
      </c>
      <c r="AG31" s="33">
        <v>0</v>
      </c>
      <c r="AH31" s="33">
        <v>0</v>
      </c>
      <c r="AI31" s="33">
        <v>0</v>
      </c>
      <c r="AJ31" s="33">
        <v>0</v>
      </c>
      <c r="AK31" s="33">
        <v>0</v>
      </c>
      <c r="AL31" s="33">
        <v>0</v>
      </c>
      <c r="AM31" s="33">
        <v>0</v>
      </c>
      <c r="AN31" s="41">
        <v>0</v>
      </c>
    </row>
    <row r="32" spans="1:40" x14ac:dyDescent="0.15">
      <c r="A32" s="28" t="s">
        <v>26</v>
      </c>
      <c r="B32" s="48">
        <f t="shared" si="1"/>
        <v>9388078</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9388078</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0</v>
      </c>
      <c r="AJ36" s="33">
        <v>0</v>
      </c>
      <c r="AK36" s="33">
        <v>0</v>
      </c>
      <c r="AL36" s="33">
        <v>0</v>
      </c>
      <c r="AM36" s="33">
        <v>0</v>
      </c>
      <c r="AN36" s="41">
        <v>0</v>
      </c>
    </row>
    <row r="37" spans="1:40" x14ac:dyDescent="0.15">
      <c r="A37" s="28" t="s">
        <v>32</v>
      </c>
      <c r="B37" s="48">
        <f t="shared" si="1"/>
        <v>0</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670A1B2D-0BC2-405E-8659-CCE55146DE2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9762-9664-44B9-9507-FD2EB6883C5A}">
  <dimension ref="A1:AN42"/>
  <sheetViews>
    <sheetView zoomScale="80" zoomScaleNormal="80" workbookViewId="0">
      <pane xSplit="1" ySplit="3" topLeftCell="B4" activePane="bottomRight" state="frozen"/>
      <selection pane="topRight" activeCell="B1" sqref="B1"/>
      <selection pane="bottomLeft" activeCell="A4" sqref="A4"/>
      <selection pane="bottomRight" activeCell="AD34" sqref="AD34"/>
    </sheetView>
  </sheetViews>
  <sheetFormatPr defaultColWidth="9" defaultRowHeight="15" x14ac:dyDescent="0.15"/>
  <cols>
    <col min="1" max="1" width="16.625" style="163" customWidth="1"/>
    <col min="2" max="2" width="13.625" style="1" customWidth="1"/>
    <col min="3" max="3" width="10.625" style="4" hidden="1" customWidth="1"/>
    <col min="4" max="20" width="10.625" style="4" customWidth="1"/>
    <col min="21" max="21" width="10.625" style="7" customWidth="1"/>
    <col min="22" max="24" width="10.625" style="4" customWidth="1"/>
    <col min="25" max="25" width="11.125" style="4" customWidth="1"/>
    <col min="26" max="29" width="10.625" style="4" customWidth="1"/>
    <col min="30" max="30" width="12" style="4" customWidth="1"/>
    <col min="31" max="32" width="10.625" style="4" customWidth="1"/>
    <col min="33" max="34" width="10.625" style="2" customWidth="1"/>
    <col min="35" max="40" width="10.625" style="4" customWidth="1"/>
    <col min="41" max="16384" width="9" style="2"/>
  </cols>
  <sheetData>
    <row r="1" spans="1:40" ht="27" customHeight="1" x14ac:dyDescent="0.15">
      <c r="A1" s="67" t="s">
        <v>145</v>
      </c>
      <c r="B1" s="65" t="s">
        <v>234</v>
      </c>
      <c r="C1" s="65"/>
      <c r="D1" s="65"/>
      <c r="E1" s="65"/>
      <c r="F1" s="65"/>
      <c r="G1" s="65"/>
      <c r="H1" s="65"/>
      <c r="I1" s="65"/>
      <c r="J1" s="65"/>
      <c r="K1" s="65"/>
      <c r="L1" s="21" t="s">
        <v>118</v>
      </c>
      <c r="M1" s="2" t="s">
        <v>81</v>
      </c>
      <c r="O1" s="2"/>
      <c r="R1" s="2"/>
      <c r="S1" s="2"/>
      <c r="T1" s="2"/>
      <c r="U1" s="2"/>
      <c r="V1" s="2"/>
      <c r="W1" s="2"/>
      <c r="X1" s="2"/>
      <c r="Y1" s="2"/>
      <c r="Z1" s="2"/>
      <c r="AA1" s="2"/>
      <c r="AB1" s="2"/>
      <c r="AC1" s="2"/>
      <c r="AD1" s="2"/>
      <c r="AE1" s="2"/>
      <c r="AF1" s="2"/>
      <c r="AI1" s="2"/>
      <c r="AJ1" s="2"/>
      <c r="AK1" s="2"/>
      <c r="AL1" s="2"/>
      <c r="AM1" s="2"/>
      <c r="AN1" s="2"/>
    </row>
    <row r="2" spans="1:40" ht="43.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131</v>
      </c>
      <c r="B3" s="66" t="s">
        <v>134</v>
      </c>
      <c r="C3" s="35">
        <f t="shared" ref="C3:AN3" si="0">SUM(C4:C41)</f>
        <v>0</v>
      </c>
      <c r="D3" s="164">
        <f t="shared" si="0"/>
        <v>0</v>
      </c>
      <c r="E3" s="164">
        <f t="shared" si="0"/>
        <v>0</v>
      </c>
      <c r="F3" s="164">
        <f t="shared" si="0"/>
        <v>0</v>
      </c>
      <c r="G3" s="164">
        <f t="shared" si="0"/>
        <v>0</v>
      </c>
      <c r="H3" s="164">
        <f t="shared" si="0"/>
        <v>0</v>
      </c>
      <c r="I3" s="164">
        <f t="shared" si="0"/>
        <v>0</v>
      </c>
      <c r="J3" s="164">
        <f t="shared" si="0"/>
        <v>0</v>
      </c>
      <c r="K3" s="164">
        <f t="shared" si="0"/>
        <v>0</v>
      </c>
      <c r="L3" s="164">
        <f t="shared" si="0"/>
        <v>0</v>
      </c>
      <c r="M3" s="164">
        <f t="shared" si="0"/>
        <v>0</v>
      </c>
      <c r="N3" s="164">
        <f t="shared" si="0"/>
        <v>0</v>
      </c>
      <c r="O3" s="164">
        <f t="shared" si="0"/>
        <v>0</v>
      </c>
      <c r="P3" s="164">
        <f t="shared" si="0"/>
        <v>0</v>
      </c>
      <c r="Q3" s="164">
        <f t="shared" si="0"/>
        <v>0</v>
      </c>
      <c r="R3" s="164">
        <f t="shared" si="0"/>
        <v>0</v>
      </c>
      <c r="S3" s="164">
        <f t="shared" si="0"/>
        <v>0</v>
      </c>
      <c r="T3" s="164">
        <f t="shared" si="0"/>
        <v>0</v>
      </c>
      <c r="U3" s="164">
        <f t="shared" si="0"/>
        <v>0</v>
      </c>
      <c r="V3" s="164">
        <f t="shared" si="0"/>
        <v>1</v>
      </c>
      <c r="W3" s="164">
        <f t="shared" si="0"/>
        <v>0</v>
      </c>
      <c r="X3" s="164">
        <f t="shared" si="0"/>
        <v>0</v>
      </c>
      <c r="Y3" s="164">
        <f t="shared" si="0"/>
        <v>0</v>
      </c>
      <c r="Z3" s="164">
        <f t="shared" si="0"/>
        <v>0</v>
      </c>
      <c r="AA3" s="164">
        <f t="shared" si="0"/>
        <v>0</v>
      </c>
      <c r="AB3" s="164">
        <f t="shared" si="0"/>
        <v>2200</v>
      </c>
      <c r="AC3" s="164">
        <f t="shared" si="0"/>
        <v>0</v>
      </c>
      <c r="AD3" s="164">
        <f t="shared" si="0"/>
        <v>0</v>
      </c>
      <c r="AE3" s="164">
        <f t="shared" si="0"/>
        <v>0</v>
      </c>
      <c r="AF3" s="164">
        <f t="shared" si="0"/>
        <v>0</v>
      </c>
      <c r="AG3" s="164">
        <f t="shared" si="0"/>
        <v>0</v>
      </c>
      <c r="AH3" s="164">
        <f t="shared" si="0"/>
        <v>0</v>
      </c>
      <c r="AI3" s="164">
        <f t="shared" si="0"/>
        <v>0</v>
      </c>
      <c r="AJ3" s="164">
        <f t="shared" si="0"/>
        <v>229916</v>
      </c>
      <c r="AK3" s="164">
        <f t="shared" si="0"/>
        <v>0</v>
      </c>
      <c r="AL3" s="164">
        <f t="shared" si="0"/>
        <v>0</v>
      </c>
      <c r="AM3" s="164">
        <f t="shared" si="0"/>
        <v>0</v>
      </c>
      <c r="AN3" s="165">
        <f t="shared" si="0"/>
        <v>0</v>
      </c>
    </row>
    <row r="4" spans="1:40" x14ac:dyDescent="0.15">
      <c r="A4" s="38" t="s">
        <v>127</v>
      </c>
      <c r="B4" s="47">
        <f t="shared" ref="B4:B41" si="1">SUM(C4:AN4)</f>
        <v>0</v>
      </c>
      <c r="C4" s="32">
        <v>0</v>
      </c>
      <c r="D4" s="34">
        <v>0</v>
      </c>
      <c r="E4" s="34">
        <v>0</v>
      </c>
      <c r="F4" s="34">
        <v>0</v>
      </c>
      <c r="G4" s="34">
        <v>0</v>
      </c>
      <c r="H4" s="34">
        <v>0</v>
      </c>
      <c r="I4" s="34">
        <v>0</v>
      </c>
      <c r="J4" s="34">
        <v>0</v>
      </c>
      <c r="K4" s="34">
        <v>0</v>
      </c>
      <c r="L4" s="34">
        <v>0</v>
      </c>
      <c r="M4" s="34">
        <v>0</v>
      </c>
      <c r="N4" s="34">
        <v>0</v>
      </c>
      <c r="O4" s="34">
        <v>0</v>
      </c>
      <c r="P4" s="34">
        <v>0</v>
      </c>
      <c r="Q4" s="34">
        <v>0</v>
      </c>
      <c r="R4" s="34">
        <v>0</v>
      </c>
      <c r="S4" s="34">
        <v>0</v>
      </c>
      <c r="T4" s="34">
        <v>0</v>
      </c>
      <c r="U4" s="34">
        <v>0</v>
      </c>
      <c r="V4" s="34">
        <v>0</v>
      </c>
      <c r="W4" s="34">
        <v>0</v>
      </c>
      <c r="X4" s="34">
        <v>0</v>
      </c>
      <c r="Y4" s="34">
        <v>0</v>
      </c>
      <c r="Z4" s="34">
        <v>0</v>
      </c>
      <c r="AA4" s="34">
        <v>0</v>
      </c>
      <c r="AB4" s="34">
        <v>0</v>
      </c>
      <c r="AC4" s="34">
        <v>0</v>
      </c>
      <c r="AD4" s="34">
        <v>0</v>
      </c>
      <c r="AE4" s="34">
        <v>0</v>
      </c>
      <c r="AF4" s="34">
        <v>0</v>
      </c>
      <c r="AG4" s="34">
        <v>0</v>
      </c>
      <c r="AH4" s="34">
        <v>0</v>
      </c>
      <c r="AI4" s="34">
        <v>0</v>
      </c>
      <c r="AJ4" s="34">
        <v>0</v>
      </c>
      <c r="AK4" s="34">
        <v>0</v>
      </c>
      <c r="AL4" s="34">
        <v>0</v>
      </c>
      <c r="AM4" s="34">
        <v>0</v>
      </c>
      <c r="AN4" s="39">
        <v>0</v>
      </c>
    </row>
    <row r="5" spans="1:40" s="1" customFormat="1" x14ac:dyDescent="0.15">
      <c r="A5" s="40" t="s">
        <v>126</v>
      </c>
      <c r="B5" s="48">
        <f t="shared" si="1"/>
        <v>0</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41">
        <v>0</v>
      </c>
    </row>
    <row r="6" spans="1:40" x14ac:dyDescent="0.15">
      <c r="A6" s="42" t="s">
        <v>10</v>
      </c>
      <c r="B6" s="48">
        <f t="shared" si="1"/>
        <v>0</v>
      </c>
      <c r="C6" s="33">
        <v>0</v>
      </c>
      <c r="D6" s="33">
        <v>0</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0</v>
      </c>
      <c r="C11" s="33">
        <v>0</v>
      </c>
      <c r="D11" s="33">
        <v>0</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0</v>
      </c>
      <c r="C13" s="33">
        <v>0</v>
      </c>
      <c r="D13" s="33">
        <v>0</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2200</v>
      </c>
      <c r="C15" s="33">
        <v>0</v>
      </c>
      <c r="D15" s="33">
        <v>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2200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0</v>
      </c>
      <c r="C19" s="33">
        <v>0</v>
      </c>
      <c r="D19" s="33">
        <v>0</v>
      </c>
      <c r="E19" s="33">
        <v>0</v>
      </c>
      <c r="F19" s="33">
        <v>0</v>
      </c>
      <c r="G19" s="33">
        <v>0</v>
      </c>
      <c r="H19" s="33">
        <v>0</v>
      </c>
      <c r="I19" s="33">
        <v>0</v>
      </c>
      <c r="J19" s="33">
        <v>0</v>
      </c>
      <c r="K19" s="33">
        <v>0</v>
      </c>
      <c r="L19" s="33">
        <v>0</v>
      </c>
      <c r="M19" s="33">
        <v>0</v>
      </c>
      <c r="N19" s="33">
        <v>0</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229915</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229915</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1</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0</v>
      </c>
      <c r="AE23" s="33">
        <v>0</v>
      </c>
      <c r="AF23" s="33">
        <v>0</v>
      </c>
      <c r="AG23" s="33">
        <v>0</v>
      </c>
      <c r="AH23" s="33">
        <v>0</v>
      </c>
      <c r="AI23" s="33">
        <v>0</v>
      </c>
      <c r="AJ23" s="33">
        <v>1</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0</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2">
        <v>0</v>
      </c>
      <c r="AE31" s="33">
        <v>0</v>
      </c>
      <c r="AF31" s="33">
        <v>0</v>
      </c>
      <c r="AG31" s="33">
        <v>0</v>
      </c>
      <c r="AH31" s="33">
        <v>0</v>
      </c>
      <c r="AI31" s="33">
        <v>0</v>
      </c>
      <c r="AJ31" s="33">
        <v>0</v>
      </c>
      <c r="AK31" s="33">
        <v>0</v>
      </c>
      <c r="AL31" s="33">
        <v>0</v>
      </c>
      <c r="AM31" s="33">
        <v>0</v>
      </c>
      <c r="AN31" s="41">
        <v>0</v>
      </c>
    </row>
    <row r="32" spans="1:40" x14ac:dyDescent="0.15">
      <c r="A32" s="28" t="s">
        <v>26</v>
      </c>
      <c r="B32" s="48">
        <f t="shared" si="1"/>
        <v>0</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0</v>
      </c>
      <c r="AJ36" s="33">
        <v>0</v>
      </c>
      <c r="AK36" s="33">
        <v>0</v>
      </c>
      <c r="AL36" s="33">
        <v>0</v>
      </c>
      <c r="AM36" s="33">
        <v>0</v>
      </c>
      <c r="AN36" s="41">
        <v>0</v>
      </c>
    </row>
    <row r="37" spans="1:40" x14ac:dyDescent="0.15">
      <c r="A37" s="28" t="s">
        <v>32</v>
      </c>
      <c r="B37" s="48">
        <f t="shared" si="1"/>
        <v>1</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1</v>
      </c>
      <c r="W37" s="33">
        <v>0</v>
      </c>
      <c r="X37" s="33">
        <v>0</v>
      </c>
      <c r="Y37" s="33">
        <v>0</v>
      </c>
      <c r="Z37" s="33">
        <v>0</v>
      </c>
      <c r="AA37" s="33">
        <v>0</v>
      </c>
      <c r="AB37" s="33">
        <v>0</v>
      </c>
      <c r="AC37" s="33">
        <v>0</v>
      </c>
      <c r="AD37" s="33">
        <v>0</v>
      </c>
      <c r="AE37" s="33">
        <v>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D8CDE719-D8F3-4C38-AF90-C2E40247642D}"/>
  </hyperlink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4A434B"/>
  </sheetPr>
  <dimension ref="A1:DO93"/>
  <sheetViews>
    <sheetView zoomScale="80" zoomScaleNormal="80" workbookViewId="0">
      <pane xSplit="2" ySplit="5" topLeftCell="C6" activePane="bottomRight" state="frozen"/>
      <selection activeCell="E161" sqref="E161"/>
      <selection pane="topRight" activeCell="E161" sqref="E161"/>
      <selection pane="bottomLeft" activeCell="E161" sqref="E161"/>
      <selection pane="bottomRight" activeCell="B1" sqref="B1"/>
    </sheetView>
  </sheetViews>
  <sheetFormatPr defaultRowHeight="14.25" x14ac:dyDescent="0.15"/>
  <cols>
    <col min="1" max="1" width="15" style="2" customWidth="1"/>
    <col min="2" max="2" width="15.5" style="2" customWidth="1"/>
    <col min="3" max="3" width="11.375" style="2" customWidth="1"/>
    <col min="4" max="4" width="11.125" style="2" customWidth="1"/>
    <col min="5" max="5" width="10.25" style="2" customWidth="1"/>
    <col min="6" max="6" width="9.5" style="2" customWidth="1"/>
    <col min="7" max="7" width="9.25" style="2" customWidth="1"/>
    <col min="8" max="8" width="10.375" style="2" customWidth="1"/>
    <col min="9" max="9" width="7.75" style="2" customWidth="1"/>
    <col min="10" max="10" width="11.25" style="2" customWidth="1"/>
    <col min="11" max="11" width="11.125" style="2" customWidth="1"/>
    <col min="12" max="12" width="10.375" style="2" customWidth="1"/>
    <col min="13" max="13" width="9.625" style="2" customWidth="1"/>
    <col min="14" max="14" width="9.125" style="2" customWidth="1"/>
    <col min="15" max="15" width="10.375" style="2" customWidth="1"/>
    <col min="16" max="16" width="8" style="2" customWidth="1"/>
    <col min="17" max="17" width="11.375" style="2" customWidth="1"/>
    <col min="18" max="18" width="10.625" style="2" customWidth="1"/>
    <col min="19" max="19" width="10.125" style="2" customWidth="1"/>
    <col min="20" max="20" width="9.5" style="2" customWidth="1"/>
    <col min="21" max="21" width="9.125" style="2" customWidth="1"/>
    <col min="22" max="22" width="10.125" style="2" customWidth="1"/>
    <col min="23" max="23" width="8.375" style="2" customWidth="1"/>
    <col min="24" max="24" width="11.125" style="2" customWidth="1"/>
    <col min="25" max="25" width="11.5" style="2" customWidth="1"/>
    <col min="26" max="26" width="10.125" customWidth="1"/>
    <col min="27" max="27" width="9.5" customWidth="1"/>
    <col min="28" max="28" width="9.125" customWidth="1"/>
    <col min="29" max="29" width="10.25" customWidth="1"/>
    <col min="30" max="30" width="6.75" customWidth="1"/>
    <col min="31" max="31" width="11.125" customWidth="1"/>
    <col min="32" max="32" width="10.625" customWidth="1"/>
    <col min="33" max="33" width="10.875" customWidth="1"/>
    <col min="34" max="34" width="9.5" customWidth="1"/>
    <col min="35" max="35" width="9.25" customWidth="1"/>
    <col min="36" max="36" width="10.5" customWidth="1"/>
    <col min="37" max="37" width="6.75" customWidth="1"/>
    <col min="38" max="38" width="11.125" customWidth="1"/>
    <col min="39" max="39" width="10.625" customWidth="1"/>
    <col min="40" max="40" width="10.875" customWidth="1"/>
    <col min="41" max="41" width="9.5" customWidth="1"/>
    <col min="42" max="42" width="9.25" customWidth="1"/>
    <col min="43" max="43" width="10.25" customWidth="1"/>
    <col min="44" max="44" width="6.75" customWidth="1"/>
    <col min="45" max="45" width="11.5" customWidth="1"/>
    <col min="46" max="46" width="10.625" customWidth="1"/>
    <col min="47" max="47" width="11.5" customWidth="1"/>
    <col min="48" max="48" width="9.5" customWidth="1"/>
    <col min="49" max="49" width="9.25" customWidth="1"/>
    <col min="50" max="50" width="10.75" customWidth="1"/>
    <col min="51" max="51" width="6.75" customWidth="1"/>
    <col min="52" max="52" width="11.5" customWidth="1"/>
    <col min="53" max="53" width="10.625" customWidth="1"/>
    <col min="54" max="54" width="11.5" customWidth="1"/>
    <col min="55" max="55" width="9.5" customWidth="1"/>
    <col min="56" max="56" width="9.25" customWidth="1"/>
    <col min="57" max="57" width="10.75" customWidth="1"/>
    <col min="58" max="58" width="6.75" customWidth="1"/>
    <col min="59" max="59" width="11.5" customWidth="1"/>
    <col min="60" max="60" width="10.625" customWidth="1"/>
    <col min="61" max="61" width="11.5" customWidth="1"/>
    <col min="62" max="62" width="9.5" customWidth="1"/>
    <col min="63" max="63" width="9.25" customWidth="1"/>
    <col min="64" max="64" width="10.75" customWidth="1"/>
    <col min="65" max="65" width="6.75" customWidth="1"/>
    <col min="66" max="66" width="11.125" customWidth="1"/>
    <col min="67" max="67" width="11.25" customWidth="1"/>
    <col min="68" max="69" width="9.5" customWidth="1"/>
    <col min="70" max="70" width="9.125" customWidth="1"/>
    <col min="71" max="71" width="10.375" customWidth="1"/>
    <col min="72" max="72" width="7.125" customWidth="1"/>
    <col min="73" max="73" width="11.25" customWidth="1"/>
    <col min="74" max="74" width="11.125" customWidth="1"/>
    <col min="75" max="75" width="10.125" customWidth="1"/>
    <col min="76" max="76" width="9.25" customWidth="1"/>
    <col min="77" max="77" width="9.125" customWidth="1"/>
    <col min="78" max="78" width="10.25" customWidth="1"/>
    <col min="79" max="79" width="7.125" customWidth="1"/>
    <col min="80" max="81" width="11.125" customWidth="1"/>
    <col min="82" max="82" width="10.125" customWidth="1"/>
    <col min="83" max="83" width="9.5" customWidth="1"/>
    <col min="84" max="84" width="9.125" customWidth="1"/>
    <col min="85" max="85" width="10.375" customWidth="1"/>
    <col min="86" max="86" width="9.125" customWidth="1"/>
    <col min="87" max="88" width="11.125" customWidth="1"/>
    <col min="89" max="89" width="10.125" customWidth="1"/>
    <col min="90" max="90" width="9.5" customWidth="1"/>
    <col min="91" max="91" width="9.125" customWidth="1"/>
    <col min="92" max="92" width="10.375" customWidth="1"/>
    <col min="93" max="93" width="9.125" customWidth="1"/>
    <col min="94" max="95" width="11.125" customWidth="1"/>
    <col min="96" max="96" width="10.125" customWidth="1"/>
    <col min="97" max="97" width="9.5" customWidth="1"/>
    <col min="98" max="98" width="9.125" customWidth="1"/>
    <col min="99" max="99" width="10.375" customWidth="1"/>
    <col min="100" max="100" width="9.125" customWidth="1"/>
    <col min="101" max="102" width="11.125" customWidth="1"/>
    <col min="103" max="103" width="11.25" customWidth="1"/>
    <col min="104" max="104" width="9.5" customWidth="1"/>
    <col min="105" max="105" width="9.125" customWidth="1"/>
    <col min="106" max="106" width="10.375" customWidth="1"/>
    <col min="107" max="107" width="9.125" customWidth="1"/>
    <col min="112" max="115" width="10.625" bestFit="1" customWidth="1"/>
    <col min="116" max="116" width="15" customWidth="1"/>
    <col min="117" max="117" width="12.25" customWidth="1"/>
    <col min="118" max="118" width="15" customWidth="1"/>
  </cols>
  <sheetData>
    <row r="1" spans="1:118" ht="26.25" customHeight="1" x14ac:dyDescent="0.15">
      <c r="A1" s="67" t="s">
        <v>145</v>
      </c>
      <c r="B1" s="67"/>
      <c r="C1" s="135" t="s">
        <v>197</v>
      </c>
      <c r="D1" s="136"/>
      <c r="E1" s="136"/>
      <c r="F1" s="137"/>
      <c r="G1" s="137"/>
      <c r="H1" s="137"/>
      <c r="I1" s="137"/>
      <c r="J1" s="137"/>
      <c r="K1" s="137"/>
      <c r="L1" s="138"/>
      <c r="M1" s="138"/>
      <c r="N1" s="138"/>
      <c r="O1" s="138"/>
      <c r="P1" s="138"/>
      <c r="Z1" s="2"/>
      <c r="AA1" s="2"/>
      <c r="AB1" s="2"/>
      <c r="AC1" s="2"/>
      <c r="AD1" s="2"/>
      <c r="AE1" s="2"/>
      <c r="AF1" s="2"/>
      <c r="AG1" s="2"/>
      <c r="AH1" s="2"/>
      <c r="AI1" s="2"/>
      <c r="AJ1" s="2" t="s">
        <v>216</v>
      </c>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row>
    <row r="2" spans="1:118" s="13" customFormat="1" ht="21" customHeight="1" x14ac:dyDescent="0.15">
      <c r="A2" s="211" t="s">
        <v>75</v>
      </c>
      <c r="B2" s="211" t="s">
        <v>74</v>
      </c>
      <c r="C2" s="272" t="s">
        <v>77</v>
      </c>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4"/>
      <c r="BN2" s="266" t="s">
        <v>78</v>
      </c>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8"/>
      <c r="DD2" s="275" t="s">
        <v>239</v>
      </c>
      <c r="DE2" s="276"/>
      <c r="DF2" s="276"/>
      <c r="DG2" s="276"/>
      <c r="DH2" s="276"/>
      <c r="DI2" s="276"/>
      <c r="DJ2" s="276"/>
      <c r="DK2" s="276"/>
      <c r="DL2" s="276"/>
      <c r="DM2" s="276"/>
      <c r="DN2" s="276"/>
    </row>
    <row r="3" spans="1:118" s="13" customFormat="1" ht="15" customHeight="1" x14ac:dyDescent="0.15">
      <c r="A3" s="212"/>
      <c r="B3" s="212"/>
      <c r="C3" s="247">
        <v>2013</v>
      </c>
      <c r="D3" s="248"/>
      <c r="E3" s="248"/>
      <c r="F3" s="248"/>
      <c r="G3" s="248"/>
      <c r="H3" s="248"/>
      <c r="I3" s="249"/>
      <c r="J3" s="247">
        <v>2014</v>
      </c>
      <c r="K3" s="248"/>
      <c r="L3" s="248"/>
      <c r="M3" s="248"/>
      <c r="N3" s="248"/>
      <c r="O3" s="248"/>
      <c r="P3" s="249"/>
      <c r="Q3" s="247">
        <v>2015</v>
      </c>
      <c r="R3" s="248"/>
      <c r="S3" s="248"/>
      <c r="T3" s="248"/>
      <c r="U3" s="248"/>
      <c r="V3" s="248"/>
      <c r="W3" s="249"/>
      <c r="X3" s="247">
        <v>2016</v>
      </c>
      <c r="Y3" s="248"/>
      <c r="Z3" s="248"/>
      <c r="AA3" s="248"/>
      <c r="AB3" s="248"/>
      <c r="AC3" s="248"/>
      <c r="AD3" s="249"/>
      <c r="AE3" s="247">
        <v>2017</v>
      </c>
      <c r="AF3" s="248"/>
      <c r="AG3" s="248"/>
      <c r="AH3" s="248"/>
      <c r="AI3" s="248"/>
      <c r="AJ3" s="248"/>
      <c r="AK3" s="249"/>
      <c r="AL3" s="247">
        <v>2018</v>
      </c>
      <c r="AM3" s="248"/>
      <c r="AN3" s="248"/>
      <c r="AO3" s="248"/>
      <c r="AP3" s="248"/>
      <c r="AQ3" s="248"/>
      <c r="AR3" s="249"/>
      <c r="AS3" s="247">
        <v>2019</v>
      </c>
      <c r="AT3" s="248"/>
      <c r="AU3" s="248"/>
      <c r="AV3" s="248"/>
      <c r="AW3" s="248"/>
      <c r="AX3" s="248"/>
      <c r="AY3" s="249"/>
      <c r="AZ3" s="247">
        <v>2020</v>
      </c>
      <c r="BA3" s="248"/>
      <c r="BB3" s="248"/>
      <c r="BC3" s="248"/>
      <c r="BD3" s="248"/>
      <c r="BE3" s="248"/>
      <c r="BF3" s="249"/>
      <c r="BG3" s="247">
        <v>2021</v>
      </c>
      <c r="BH3" s="248"/>
      <c r="BI3" s="248"/>
      <c r="BJ3" s="248"/>
      <c r="BK3" s="248"/>
      <c r="BL3" s="248"/>
      <c r="BM3" s="249"/>
      <c r="BN3" s="252">
        <v>2016</v>
      </c>
      <c r="BO3" s="253"/>
      <c r="BP3" s="253"/>
      <c r="BQ3" s="253"/>
      <c r="BR3" s="253"/>
      <c r="BS3" s="253"/>
      <c r="BT3" s="254"/>
      <c r="BU3" s="252">
        <v>2017</v>
      </c>
      <c r="BV3" s="253"/>
      <c r="BW3" s="253"/>
      <c r="BX3" s="253"/>
      <c r="BY3" s="253"/>
      <c r="BZ3" s="253"/>
      <c r="CA3" s="254"/>
      <c r="CB3" s="252">
        <v>2018</v>
      </c>
      <c r="CC3" s="253"/>
      <c r="CD3" s="253"/>
      <c r="CE3" s="253"/>
      <c r="CF3" s="253"/>
      <c r="CG3" s="253"/>
      <c r="CH3" s="254"/>
      <c r="CI3" s="252">
        <v>2019</v>
      </c>
      <c r="CJ3" s="253"/>
      <c r="CK3" s="253"/>
      <c r="CL3" s="253"/>
      <c r="CM3" s="253"/>
      <c r="CN3" s="253"/>
      <c r="CO3" s="254"/>
      <c r="CP3" s="252">
        <v>2020</v>
      </c>
      <c r="CQ3" s="253"/>
      <c r="CR3" s="253"/>
      <c r="CS3" s="253"/>
      <c r="CT3" s="253"/>
      <c r="CU3" s="253"/>
      <c r="CV3" s="254"/>
      <c r="CW3" s="252">
        <v>2021</v>
      </c>
      <c r="CX3" s="253"/>
      <c r="CY3" s="253"/>
      <c r="CZ3" s="253"/>
      <c r="DA3" s="253"/>
      <c r="DB3" s="253"/>
      <c r="DC3" s="254"/>
      <c r="DD3" s="152">
        <v>2013</v>
      </c>
      <c r="DE3" s="153">
        <v>2014</v>
      </c>
      <c r="DF3" s="153">
        <v>2015</v>
      </c>
      <c r="DG3" s="153">
        <v>2016</v>
      </c>
      <c r="DH3" s="153">
        <v>2017</v>
      </c>
      <c r="DI3" s="153">
        <v>2018</v>
      </c>
      <c r="DJ3" s="154">
        <v>2019</v>
      </c>
      <c r="DK3" s="160">
        <v>2020</v>
      </c>
      <c r="DL3" s="247">
        <v>2021</v>
      </c>
      <c r="DM3" s="248"/>
      <c r="DN3" s="249"/>
    </row>
    <row r="4" spans="1:118" s="13" customFormat="1" ht="19.149999999999999" customHeight="1" x14ac:dyDescent="0.15">
      <c r="A4" s="212"/>
      <c r="B4" s="212"/>
      <c r="C4" s="261" t="s">
        <v>212</v>
      </c>
      <c r="D4" s="262"/>
      <c r="E4" s="263"/>
      <c r="F4" s="201" t="s">
        <v>73</v>
      </c>
      <c r="G4" s="261" t="s">
        <v>72</v>
      </c>
      <c r="H4" s="262"/>
      <c r="I4" s="265"/>
      <c r="J4" s="261" t="s">
        <v>212</v>
      </c>
      <c r="K4" s="262"/>
      <c r="L4" s="263"/>
      <c r="M4" s="201" t="s">
        <v>73</v>
      </c>
      <c r="N4" s="261" t="s">
        <v>72</v>
      </c>
      <c r="O4" s="262"/>
      <c r="P4" s="265"/>
      <c r="Q4" s="261" t="s">
        <v>212</v>
      </c>
      <c r="R4" s="262"/>
      <c r="S4" s="263"/>
      <c r="T4" s="201" t="s">
        <v>73</v>
      </c>
      <c r="U4" s="261" t="s">
        <v>72</v>
      </c>
      <c r="V4" s="262"/>
      <c r="W4" s="265"/>
      <c r="X4" s="261" t="s">
        <v>212</v>
      </c>
      <c r="Y4" s="262"/>
      <c r="Z4" s="263"/>
      <c r="AA4" s="201" t="s">
        <v>73</v>
      </c>
      <c r="AB4" s="261" t="s">
        <v>72</v>
      </c>
      <c r="AC4" s="262"/>
      <c r="AD4" s="265"/>
      <c r="AE4" s="261" t="s">
        <v>212</v>
      </c>
      <c r="AF4" s="262"/>
      <c r="AG4" s="263"/>
      <c r="AH4" s="201" t="s">
        <v>73</v>
      </c>
      <c r="AI4" s="261" t="s">
        <v>72</v>
      </c>
      <c r="AJ4" s="262"/>
      <c r="AK4" s="265"/>
      <c r="AL4" s="261" t="s">
        <v>212</v>
      </c>
      <c r="AM4" s="262"/>
      <c r="AN4" s="263"/>
      <c r="AO4" s="201" t="s">
        <v>73</v>
      </c>
      <c r="AP4" s="261" t="s">
        <v>72</v>
      </c>
      <c r="AQ4" s="262"/>
      <c r="AR4" s="265"/>
      <c r="AS4" s="261" t="s">
        <v>212</v>
      </c>
      <c r="AT4" s="262"/>
      <c r="AU4" s="263"/>
      <c r="AV4" s="201" t="s">
        <v>73</v>
      </c>
      <c r="AW4" s="261" t="s">
        <v>72</v>
      </c>
      <c r="AX4" s="262"/>
      <c r="AY4" s="265"/>
      <c r="AZ4" s="261" t="s">
        <v>212</v>
      </c>
      <c r="BA4" s="262"/>
      <c r="BB4" s="263"/>
      <c r="BC4" s="201" t="s">
        <v>73</v>
      </c>
      <c r="BD4" s="261" t="s">
        <v>72</v>
      </c>
      <c r="BE4" s="262"/>
      <c r="BF4" s="265"/>
      <c r="BG4" s="261" t="s">
        <v>212</v>
      </c>
      <c r="BH4" s="262"/>
      <c r="BI4" s="263"/>
      <c r="BJ4" s="201" t="s">
        <v>73</v>
      </c>
      <c r="BK4" s="261" t="s">
        <v>72</v>
      </c>
      <c r="BL4" s="262"/>
      <c r="BM4" s="265"/>
      <c r="BN4" s="255" t="s">
        <v>212</v>
      </c>
      <c r="BO4" s="256"/>
      <c r="BP4" s="257"/>
      <c r="BQ4" s="258" t="s">
        <v>73</v>
      </c>
      <c r="BR4" s="277" t="s">
        <v>72</v>
      </c>
      <c r="BS4" s="256"/>
      <c r="BT4" s="260"/>
      <c r="BU4" s="255" t="s">
        <v>212</v>
      </c>
      <c r="BV4" s="256"/>
      <c r="BW4" s="257"/>
      <c r="BX4" s="258" t="s">
        <v>73</v>
      </c>
      <c r="BY4" s="256" t="s">
        <v>72</v>
      </c>
      <c r="BZ4" s="256"/>
      <c r="CA4" s="260"/>
      <c r="CB4" s="255" t="s">
        <v>212</v>
      </c>
      <c r="CC4" s="256"/>
      <c r="CD4" s="257"/>
      <c r="CE4" s="258" t="s">
        <v>73</v>
      </c>
      <c r="CF4" s="256" t="s">
        <v>72</v>
      </c>
      <c r="CG4" s="256"/>
      <c r="CH4" s="260"/>
      <c r="CI4" s="255" t="s">
        <v>212</v>
      </c>
      <c r="CJ4" s="256"/>
      <c r="CK4" s="257"/>
      <c r="CL4" s="258" t="s">
        <v>73</v>
      </c>
      <c r="CM4" s="256" t="s">
        <v>72</v>
      </c>
      <c r="CN4" s="256"/>
      <c r="CO4" s="260"/>
      <c r="CP4" s="255" t="s">
        <v>212</v>
      </c>
      <c r="CQ4" s="256"/>
      <c r="CR4" s="257"/>
      <c r="CS4" s="258" t="s">
        <v>73</v>
      </c>
      <c r="CT4" s="256" t="s">
        <v>72</v>
      </c>
      <c r="CU4" s="256"/>
      <c r="CV4" s="260"/>
      <c r="CW4" s="255" t="s">
        <v>212</v>
      </c>
      <c r="CX4" s="256"/>
      <c r="CY4" s="257"/>
      <c r="CZ4" s="258" t="s">
        <v>73</v>
      </c>
      <c r="DA4" s="256" t="s">
        <v>72</v>
      </c>
      <c r="DB4" s="256"/>
      <c r="DC4" s="260"/>
      <c r="DD4" s="200" t="s">
        <v>236</v>
      </c>
      <c r="DE4" s="201"/>
      <c r="DF4" s="201"/>
      <c r="DG4" s="201"/>
      <c r="DH4" s="201"/>
      <c r="DI4" s="201"/>
      <c r="DJ4" s="201"/>
      <c r="DK4" s="201"/>
      <c r="DL4" s="246" t="s">
        <v>212</v>
      </c>
      <c r="DM4" s="246"/>
      <c r="DN4" s="246"/>
    </row>
    <row r="5" spans="1:118" s="177" customFormat="1" ht="40.15" customHeight="1" x14ac:dyDescent="0.15">
      <c r="A5" s="212"/>
      <c r="B5" s="269"/>
      <c r="C5" s="166" t="s">
        <v>213</v>
      </c>
      <c r="D5" s="166" t="s">
        <v>214</v>
      </c>
      <c r="E5" s="167" t="s">
        <v>164</v>
      </c>
      <c r="F5" s="264"/>
      <c r="G5" s="166" t="s">
        <v>71</v>
      </c>
      <c r="H5" s="166" t="s">
        <v>76</v>
      </c>
      <c r="I5" s="168" t="s">
        <v>44</v>
      </c>
      <c r="J5" s="166" t="s">
        <v>213</v>
      </c>
      <c r="K5" s="166" t="s">
        <v>214</v>
      </c>
      <c r="L5" s="167" t="s">
        <v>164</v>
      </c>
      <c r="M5" s="264"/>
      <c r="N5" s="166" t="s">
        <v>71</v>
      </c>
      <c r="O5" s="166" t="s">
        <v>76</v>
      </c>
      <c r="P5" s="168" t="s">
        <v>44</v>
      </c>
      <c r="Q5" s="166" t="s">
        <v>213</v>
      </c>
      <c r="R5" s="166" t="s">
        <v>214</v>
      </c>
      <c r="S5" s="167" t="s">
        <v>164</v>
      </c>
      <c r="T5" s="264"/>
      <c r="U5" s="166" t="s">
        <v>71</v>
      </c>
      <c r="V5" s="166" t="s">
        <v>76</v>
      </c>
      <c r="W5" s="168" t="s">
        <v>44</v>
      </c>
      <c r="X5" s="166" t="s">
        <v>213</v>
      </c>
      <c r="Y5" s="166" t="s">
        <v>214</v>
      </c>
      <c r="Z5" s="167" t="s">
        <v>164</v>
      </c>
      <c r="AA5" s="264"/>
      <c r="AB5" s="166" t="s">
        <v>71</v>
      </c>
      <c r="AC5" s="166" t="s">
        <v>76</v>
      </c>
      <c r="AD5" s="168" t="s">
        <v>37</v>
      </c>
      <c r="AE5" s="166" t="s">
        <v>213</v>
      </c>
      <c r="AF5" s="166" t="s">
        <v>214</v>
      </c>
      <c r="AG5" s="167" t="s">
        <v>164</v>
      </c>
      <c r="AH5" s="264"/>
      <c r="AI5" s="166" t="s">
        <v>71</v>
      </c>
      <c r="AJ5" s="166" t="s">
        <v>76</v>
      </c>
      <c r="AK5" s="168" t="s">
        <v>37</v>
      </c>
      <c r="AL5" s="166" t="s">
        <v>213</v>
      </c>
      <c r="AM5" s="166" t="s">
        <v>214</v>
      </c>
      <c r="AN5" s="167" t="s">
        <v>164</v>
      </c>
      <c r="AO5" s="264"/>
      <c r="AP5" s="166" t="s">
        <v>71</v>
      </c>
      <c r="AQ5" s="166" t="s">
        <v>76</v>
      </c>
      <c r="AR5" s="168" t="s">
        <v>37</v>
      </c>
      <c r="AS5" s="166" t="s">
        <v>213</v>
      </c>
      <c r="AT5" s="166" t="s">
        <v>214</v>
      </c>
      <c r="AU5" s="167" t="s">
        <v>164</v>
      </c>
      <c r="AV5" s="264"/>
      <c r="AW5" s="166" t="s">
        <v>71</v>
      </c>
      <c r="AX5" s="166" t="s">
        <v>76</v>
      </c>
      <c r="AY5" s="168" t="s">
        <v>37</v>
      </c>
      <c r="AZ5" s="166" t="s">
        <v>213</v>
      </c>
      <c r="BA5" s="166" t="s">
        <v>214</v>
      </c>
      <c r="BB5" s="167" t="s">
        <v>164</v>
      </c>
      <c r="BC5" s="264"/>
      <c r="BD5" s="166" t="s">
        <v>71</v>
      </c>
      <c r="BE5" s="166" t="s">
        <v>76</v>
      </c>
      <c r="BF5" s="168" t="s">
        <v>37</v>
      </c>
      <c r="BG5" s="166" t="s">
        <v>213</v>
      </c>
      <c r="BH5" s="166" t="s">
        <v>214</v>
      </c>
      <c r="BI5" s="167" t="s">
        <v>164</v>
      </c>
      <c r="BJ5" s="264"/>
      <c r="BK5" s="166" t="s">
        <v>71</v>
      </c>
      <c r="BL5" s="166" t="s">
        <v>76</v>
      </c>
      <c r="BM5" s="168" t="s">
        <v>37</v>
      </c>
      <c r="BN5" s="169" t="s">
        <v>213</v>
      </c>
      <c r="BO5" s="170" t="s">
        <v>214</v>
      </c>
      <c r="BP5" s="171" t="s">
        <v>164</v>
      </c>
      <c r="BQ5" s="259"/>
      <c r="BR5" s="172" t="s">
        <v>201</v>
      </c>
      <c r="BS5" s="172" t="s">
        <v>76</v>
      </c>
      <c r="BT5" s="173" t="s">
        <v>37</v>
      </c>
      <c r="BU5" s="169" t="s">
        <v>213</v>
      </c>
      <c r="BV5" s="170" t="s">
        <v>214</v>
      </c>
      <c r="BW5" s="171" t="s">
        <v>164</v>
      </c>
      <c r="BX5" s="259"/>
      <c r="BY5" s="174" t="s">
        <v>71</v>
      </c>
      <c r="BZ5" s="175" t="s">
        <v>76</v>
      </c>
      <c r="CA5" s="173" t="s">
        <v>37</v>
      </c>
      <c r="CB5" s="169" t="s">
        <v>213</v>
      </c>
      <c r="CC5" s="170" t="s">
        <v>214</v>
      </c>
      <c r="CD5" s="171" t="s">
        <v>164</v>
      </c>
      <c r="CE5" s="259"/>
      <c r="CF5" s="174" t="s">
        <v>71</v>
      </c>
      <c r="CG5" s="175" t="s">
        <v>76</v>
      </c>
      <c r="CH5" s="173" t="s">
        <v>37</v>
      </c>
      <c r="CI5" s="169" t="s">
        <v>213</v>
      </c>
      <c r="CJ5" s="170" t="s">
        <v>214</v>
      </c>
      <c r="CK5" s="171" t="s">
        <v>164</v>
      </c>
      <c r="CL5" s="259"/>
      <c r="CM5" s="174" t="s">
        <v>71</v>
      </c>
      <c r="CN5" s="175" t="s">
        <v>76</v>
      </c>
      <c r="CO5" s="173" t="s">
        <v>37</v>
      </c>
      <c r="CP5" s="169" t="s">
        <v>213</v>
      </c>
      <c r="CQ5" s="170" t="s">
        <v>214</v>
      </c>
      <c r="CR5" s="171" t="s">
        <v>164</v>
      </c>
      <c r="CS5" s="259"/>
      <c r="CT5" s="174" t="s">
        <v>71</v>
      </c>
      <c r="CU5" s="175" t="s">
        <v>76</v>
      </c>
      <c r="CV5" s="173" t="s">
        <v>37</v>
      </c>
      <c r="CW5" s="169" t="s">
        <v>213</v>
      </c>
      <c r="CX5" s="170" t="s">
        <v>214</v>
      </c>
      <c r="CY5" s="171" t="s">
        <v>164</v>
      </c>
      <c r="CZ5" s="259"/>
      <c r="DA5" s="174" t="s">
        <v>71</v>
      </c>
      <c r="DB5" s="175" t="s">
        <v>76</v>
      </c>
      <c r="DC5" s="173" t="s">
        <v>37</v>
      </c>
      <c r="DD5" s="250"/>
      <c r="DE5" s="251"/>
      <c r="DF5" s="251"/>
      <c r="DG5" s="251"/>
      <c r="DH5" s="251"/>
      <c r="DI5" s="251"/>
      <c r="DJ5" s="251"/>
      <c r="DK5" s="251"/>
      <c r="DL5" s="176" t="s">
        <v>213</v>
      </c>
      <c r="DM5" s="176" t="s">
        <v>237</v>
      </c>
      <c r="DN5" s="176" t="s">
        <v>164</v>
      </c>
    </row>
    <row r="6" spans="1:118" ht="26.1" customHeight="1" x14ac:dyDescent="0.15">
      <c r="A6" s="27" t="s">
        <v>79</v>
      </c>
      <c r="B6" s="26" t="s">
        <v>126</v>
      </c>
      <c r="C6" s="133">
        <v>201785</v>
      </c>
      <c r="D6" s="133">
        <v>0</v>
      </c>
      <c r="E6" s="133">
        <f>SUM(C6,D6)</f>
        <v>201785</v>
      </c>
      <c r="F6" s="133">
        <v>0</v>
      </c>
      <c r="G6" s="133">
        <v>0</v>
      </c>
      <c r="H6" s="133">
        <v>0</v>
      </c>
      <c r="I6" s="141">
        <v>0</v>
      </c>
      <c r="J6" s="133">
        <v>4152744</v>
      </c>
      <c r="K6" s="133">
        <v>0</v>
      </c>
      <c r="L6" s="133">
        <f>SUM(J6,K6)</f>
        <v>4152744</v>
      </c>
      <c r="M6" s="133">
        <v>0</v>
      </c>
      <c r="N6" s="133">
        <v>0</v>
      </c>
      <c r="O6" s="133">
        <v>1892</v>
      </c>
      <c r="P6" s="141">
        <v>0</v>
      </c>
      <c r="Q6" s="133">
        <v>40702342</v>
      </c>
      <c r="R6" s="133">
        <v>0</v>
      </c>
      <c r="S6" s="133">
        <f>SUM(Q6,R6)</f>
        <v>40702342</v>
      </c>
      <c r="T6" s="133">
        <v>0</v>
      </c>
      <c r="U6" s="133">
        <v>0</v>
      </c>
      <c r="V6" s="133">
        <v>489853</v>
      </c>
      <c r="W6" s="141">
        <v>0</v>
      </c>
      <c r="X6" s="133">
        <v>65538389</v>
      </c>
      <c r="Y6" s="133">
        <v>0</v>
      </c>
      <c r="Z6" s="133">
        <f>SUM(X6,Y6)</f>
        <v>65538389</v>
      </c>
      <c r="AA6" s="133">
        <v>0</v>
      </c>
      <c r="AB6" s="133">
        <v>0</v>
      </c>
      <c r="AC6" s="133">
        <v>1367208</v>
      </c>
      <c r="AD6" s="141">
        <v>0</v>
      </c>
      <c r="AE6" s="133">
        <v>84671688</v>
      </c>
      <c r="AF6" s="133">
        <v>0</v>
      </c>
      <c r="AG6" s="133">
        <f>SUM(AE6,AF6)</f>
        <v>84671688</v>
      </c>
      <c r="AH6" s="133">
        <v>0</v>
      </c>
      <c r="AI6" s="133">
        <v>0</v>
      </c>
      <c r="AJ6" s="133">
        <v>4800975</v>
      </c>
      <c r="AK6" s="142">
        <v>0</v>
      </c>
      <c r="AL6" s="133">
        <v>103372063</v>
      </c>
      <c r="AM6" s="133">
        <v>0</v>
      </c>
      <c r="AN6" s="133">
        <f>SUM(AL6,AM6)</f>
        <v>103372063</v>
      </c>
      <c r="AO6" s="133">
        <v>0</v>
      </c>
      <c r="AP6" s="133">
        <v>0</v>
      </c>
      <c r="AQ6" s="133">
        <v>8916731</v>
      </c>
      <c r="AR6" s="142">
        <v>0</v>
      </c>
      <c r="AS6" s="133">
        <v>116381395</v>
      </c>
      <c r="AT6" s="133">
        <v>0</v>
      </c>
      <c r="AU6" s="133">
        <f>SUM(AS6,AT6)</f>
        <v>116381395</v>
      </c>
      <c r="AV6" s="133">
        <v>0</v>
      </c>
      <c r="AW6" s="133">
        <v>0</v>
      </c>
      <c r="AX6" s="133">
        <v>13437408</v>
      </c>
      <c r="AY6" s="142">
        <v>0</v>
      </c>
      <c r="AZ6" s="133">
        <v>141748062</v>
      </c>
      <c r="BA6" s="133">
        <v>0</v>
      </c>
      <c r="BB6" s="133">
        <f>SUM(AZ6,BA6)</f>
        <v>141748062</v>
      </c>
      <c r="BC6" s="133">
        <v>0</v>
      </c>
      <c r="BD6" s="133">
        <v>0</v>
      </c>
      <c r="BE6" s="133">
        <v>18846838</v>
      </c>
      <c r="BF6" s="142">
        <v>0</v>
      </c>
      <c r="BG6" s="133">
        <v>138474785</v>
      </c>
      <c r="BH6" s="133">
        <v>0</v>
      </c>
      <c r="BI6" s="133">
        <f>SUM(BG6,BH6)</f>
        <v>138474785</v>
      </c>
      <c r="BJ6" s="133">
        <v>0</v>
      </c>
      <c r="BK6" s="133">
        <v>0</v>
      </c>
      <c r="BL6" s="133">
        <v>21711387</v>
      </c>
      <c r="BM6" s="142">
        <v>0</v>
      </c>
      <c r="BN6" s="133">
        <v>0</v>
      </c>
      <c r="BO6" s="133">
        <v>0</v>
      </c>
      <c r="BP6" s="133">
        <f>SUM(BN6,BO6)</f>
        <v>0</v>
      </c>
      <c r="BQ6" s="133">
        <v>0</v>
      </c>
      <c r="BR6" s="133">
        <v>0</v>
      </c>
      <c r="BS6" s="133">
        <v>0</v>
      </c>
      <c r="BT6" s="141">
        <v>0</v>
      </c>
      <c r="BU6" s="133">
        <v>0</v>
      </c>
      <c r="BV6" s="133">
        <v>0</v>
      </c>
      <c r="BW6" s="133">
        <f>SUM(BU6,BV6)</f>
        <v>0</v>
      </c>
      <c r="BX6" s="133">
        <v>0</v>
      </c>
      <c r="BY6" s="133">
        <v>0</v>
      </c>
      <c r="BZ6" s="133">
        <v>0</v>
      </c>
      <c r="CA6" s="142">
        <v>0</v>
      </c>
      <c r="CB6" s="133">
        <v>0</v>
      </c>
      <c r="CC6" s="133">
        <v>0</v>
      </c>
      <c r="CD6" s="133">
        <f>SUM(CB6,CC6)</f>
        <v>0</v>
      </c>
      <c r="CE6" s="133">
        <v>0</v>
      </c>
      <c r="CF6" s="133">
        <v>0</v>
      </c>
      <c r="CG6" s="133">
        <v>0</v>
      </c>
      <c r="CH6" s="142">
        <v>0</v>
      </c>
      <c r="CI6" s="133">
        <v>0</v>
      </c>
      <c r="CJ6" s="133">
        <v>0</v>
      </c>
      <c r="CK6" s="133">
        <f>SUM(CI6,CJ6)</f>
        <v>0</v>
      </c>
      <c r="CL6" s="133">
        <v>0</v>
      </c>
      <c r="CM6" s="133">
        <v>0</v>
      </c>
      <c r="CN6" s="133">
        <v>0</v>
      </c>
      <c r="CO6" s="142">
        <v>0</v>
      </c>
      <c r="CP6" s="133">
        <v>0</v>
      </c>
      <c r="CQ6" s="133">
        <v>0</v>
      </c>
      <c r="CR6" s="133">
        <f>SUM(CP6,CQ6)</f>
        <v>0</v>
      </c>
      <c r="CS6" s="133">
        <v>0</v>
      </c>
      <c r="CT6" s="133">
        <v>0</v>
      </c>
      <c r="CU6" s="133">
        <v>0</v>
      </c>
      <c r="CV6" s="142">
        <v>0</v>
      </c>
      <c r="CW6" s="133">
        <v>0</v>
      </c>
      <c r="CX6" s="133">
        <v>0</v>
      </c>
      <c r="CY6" s="133">
        <f>SUM(CW6,CX6)</f>
        <v>0</v>
      </c>
      <c r="CZ6" s="133">
        <v>0</v>
      </c>
      <c r="DA6" s="133">
        <v>0</v>
      </c>
      <c r="DB6" s="133">
        <v>0</v>
      </c>
      <c r="DC6" s="142">
        <v>0</v>
      </c>
      <c r="DD6" s="143">
        <v>0</v>
      </c>
      <c r="DE6" s="144">
        <v>0</v>
      </c>
      <c r="DF6" s="144">
        <v>0</v>
      </c>
      <c r="DG6" s="144">
        <v>0</v>
      </c>
      <c r="DH6" s="144">
        <v>0</v>
      </c>
      <c r="DI6" s="144">
        <v>0</v>
      </c>
      <c r="DJ6" s="144">
        <v>0</v>
      </c>
      <c r="DK6" s="144">
        <v>0</v>
      </c>
      <c r="DL6" s="181">
        <v>15813089338</v>
      </c>
      <c r="DM6" s="181">
        <v>0</v>
      </c>
      <c r="DN6" s="182">
        <f>SUM(DL6,DM6)</f>
        <v>15813089338</v>
      </c>
    </row>
    <row r="7" spans="1:118" ht="26.1" customHeight="1" x14ac:dyDescent="0.15">
      <c r="A7" s="27" t="s">
        <v>79</v>
      </c>
      <c r="B7" s="23" t="s">
        <v>63</v>
      </c>
      <c r="C7" s="133">
        <v>0</v>
      </c>
      <c r="D7" s="133">
        <v>0</v>
      </c>
      <c r="E7" s="133">
        <f t="shared" ref="E7:E42" si="0">SUM(C7,D7)</f>
        <v>0</v>
      </c>
      <c r="F7" s="133">
        <v>0</v>
      </c>
      <c r="G7" s="133">
        <v>0</v>
      </c>
      <c r="H7" s="133">
        <v>0</v>
      </c>
      <c r="I7" s="141">
        <v>0</v>
      </c>
      <c r="J7" s="133">
        <v>0</v>
      </c>
      <c r="K7" s="133">
        <v>176738</v>
      </c>
      <c r="L7" s="133">
        <f t="shared" ref="L7:L42" si="1">SUM(J7,K7)</f>
        <v>176738</v>
      </c>
      <c r="M7" s="133">
        <v>0</v>
      </c>
      <c r="N7" s="133">
        <v>0</v>
      </c>
      <c r="O7" s="133">
        <v>0</v>
      </c>
      <c r="P7" s="141">
        <v>75</v>
      </c>
      <c r="Q7" s="133">
        <v>5241</v>
      </c>
      <c r="R7" s="133">
        <v>323496</v>
      </c>
      <c r="S7" s="133">
        <f t="shared" ref="S7:S42" si="2">SUM(Q7,R7)</f>
        <v>328737</v>
      </c>
      <c r="T7" s="133">
        <v>0</v>
      </c>
      <c r="U7" s="133">
        <v>0</v>
      </c>
      <c r="V7" s="133">
        <v>25682</v>
      </c>
      <c r="W7" s="141">
        <v>0</v>
      </c>
      <c r="X7" s="133">
        <v>5241</v>
      </c>
      <c r="Y7" s="133">
        <v>440053</v>
      </c>
      <c r="Z7" s="133">
        <f t="shared" ref="Z7:Z42" si="3">SUM(X7,Y7)</f>
        <v>445294</v>
      </c>
      <c r="AA7" s="133">
        <v>0</v>
      </c>
      <c r="AB7" s="133">
        <v>0</v>
      </c>
      <c r="AC7" s="133">
        <v>119464</v>
      </c>
      <c r="AD7" s="141">
        <v>0</v>
      </c>
      <c r="AE7" s="133">
        <v>2272701</v>
      </c>
      <c r="AF7" s="133">
        <v>109531</v>
      </c>
      <c r="AG7" s="133">
        <f t="shared" ref="AG7:AG42" si="4">SUM(AE7,AF7)</f>
        <v>2382232</v>
      </c>
      <c r="AH7" s="133">
        <v>0</v>
      </c>
      <c r="AI7" s="133">
        <v>0</v>
      </c>
      <c r="AJ7" s="133">
        <v>119464</v>
      </c>
      <c r="AK7" s="142">
        <v>0</v>
      </c>
      <c r="AL7" s="133">
        <v>2272701</v>
      </c>
      <c r="AM7" s="133">
        <v>119126</v>
      </c>
      <c r="AN7" s="133">
        <f t="shared" ref="AN7:AN24" si="5">SUM(AL7,AM7)</f>
        <v>2391827</v>
      </c>
      <c r="AO7" s="133">
        <v>0</v>
      </c>
      <c r="AP7" s="133">
        <v>0</v>
      </c>
      <c r="AQ7" s="133">
        <v>175258</v>
      </c>
      <c r="AR7" s="142">
        <v>0</v>
      </c>
      <c r="AS7" s="133">
        <v>2340627</v>
      </c>
      <c r="AT7" s="133">
        <v>89475</v>
      </c>
      <c r="AU7" s="133">
        <f t="shared" ref="AU7:AU24" si="6">SUM(AS7,AT7)</f>
        <v>2430102</v>
      </c>
      <c r="AV7" s="133">
        <v>0</v>
      </c>
      <c r="AW7" s="133">
        <v>0</v>
      </c>
      <c r="AX7" s="133">
        <v>244121</v>
      </c>
      <c r="AY7" s="142">
        <v>0</v>
      </c>
      <c r="AZ7" s="133">
        <v>2343258</v>
      </c>
      <c r="BA7" s="133">
        <v>68319</v>
      </c>
      <c r="BB7" s="133">
        <f t="shared" ref="BB7:BB24" si="7">SUM(AZ7,BA7)</f>
        <v>2411577</v>
      </c>
      <c r="BC7" s="133">
        <v>0</v>
      </c>
      <c r="BD7" s="133">
        <v>0</v>
      </c>
      <c r="BE7" s="133">
        <v>510081</v>
      </c>
      <c r="BF7" s="142">
        <v>0</v>
      </c>
      <c r="BG7" s="133">
        <v>2343258</v>
      </c>
      <c r="BH7" s="133">
        <v>286394</v>
      </c>
      <c r="BI7" s="133">
        <f t="shared" ref="BI7:BI24" si="8">SUM(BG7,BH7)</f>
        <v>2629652</v>
      </c>
      <c r="BJ7" s="133">
        <v>0</v>
      </c>
      <c r="BK7" s="133">
        <v>0</v>
      </c>
      <c r="BL7" s="133">
        <v>523909</v>
      </c>
      <c r="BM7" s="142">
        <v>0</v>
      </c>
      <c r="BN7" s="133">
        <v>0</v>
      </c>
      <c r="BO7" s="133">
        <v>0</v>
      </c>
      <c r="BP7" s="133">
        <f t="shared" ref="BP7:BP42" si="9">SUM(BN7,BO7)</f>
        <v>0</v>
      </c>
      <c r="BQ7" s="133">
        <v>0</v>
      </c>
      <c r="BR7" s="133">
        <v>0</v>
      </c>
      <c r="BS7" s="133">
        <v>0</v>
      </c>
      <c r="BT7" s="141">
        <v>0</v>
      </c>
      <c r="BU7" s="133">
        <v>0</v>
      </c>
      <c r="BV7" s="133">
        <v>0</v>
      </c>
      <c r="BW7" s="133">
        <f t="shared" ref="BW7:BW24" si="10">SUM(BU7,BV7)</f>
        <v>0</v>
      </c>
      <c r="BX7" s="133">
        <v>0</v>
      </c>
      <c r="BY7" s="133">
        <v>0</v>
      </c>
      <c r="BZ7" s="133">
        <v>0</v>
      </c>
      <c r="CA7" s="142">
        <v>0</v>
      </c>
      <c r="CB7" s="133">
        <v>0</v>
      </c>
      <c r="CC7" s="133">
        <v>0</v>
      </c>
      <c r="CD7" s="133">
        <f t="shared" ref="CD7:CD42" si="11">SUM(CB7,CC7)</f>
        <v>0</v>
      </c>
      <c r="CE7" s="133">
        <v>0</v>
      </c>
      <c r="CF7" s="133">
        <v>0</v>
      </c>
      <c r="CG7" s="133">
        <v>0</v>
      </c>
      <c r="CH7" s="142">
        <v>0</v>
      </c>
      <c r="CI7" s="133">
        <v>0</v>
      </c>
      <c r="CJ7" s="133">
        <v>0</v>
      </c>
      <c r="CK7" s="133">
        <f t="shared" ref="CK7:CK24" si="12">SUM(CI7,CJ7)</f>
        <v>0</v>
      </c>
      <c r="CL7" s="133">
        <v>0</v>
      </c>
      <c r="CM7" s="133">
        <v>0</v>
      </c>
      <c r="CN7" s="133">
        <v>0</v>
      </c>
      <c r="CO7" s="142">
        <v>0</v>
      </c>
      <c r="CP7" s="133">
        <v>0</v>
      </c>
      <c r="CQ7" s="133">
        <v>0</v>
      </c>
      <c r="CR7" s="133">
        <f t="shared" ref="CR7:CR24" si="13">SUM(CP7,CQ7)</f>
        <v>0</v>
      </c>
      <c r="CS7" s="133">
        <v>0</v>
      </c>
      <c r="CT7" s="133">
        <v>0</v>
      </c>
      <c r="CU7" s="133">
        <v>0</v>
      </c>
      <c r="CV7" s="142">
        <v>0</v>
      </c>
      <c r="CW7" s="133">
        <v>0</v>
      </c>
      <c r="CX7" s="133">
        <v>0</v>
      </c>
      <c r="CY7" s="133">
        <f t="shared" ref="CY7:CY24" si="14">SUM(CW7,CX7)</f>
        <v>0</v>
      </c>
      <c r="CZ7" s="133">
        <v>0</v>
      </c>
      <c r="DA7" s="133">
        <v>0</v>
      </c>
      <c r="DB7" s="133">
        <v>0</v>
      </c>
      <c r="DC7" s="142">
        <v>0</v>
      </c>
      <c r="DD7" s="145">
        <v>0</v>
      </c>
      <c r="DE7" s="146">
        <v>0</v>
      </c>
      <c r="DF7" s="146">
        <v>0</v>
      </c>
      <c r="DG7" s="146">
        <v>0</v>
      </c>
      <c r="DH7" s="146">
        <v>0</v>
      </c>
      <c r="DI7" s="146">
        <v>0</v>
      </c>
      <c r="DJ7" s="146">
        <v>0</v>
      </c>
      <c r="DK7" s="146">
        <v>0</v>
      </c>
      <c r="DL7" s="181">
        <v>405712317</v>
      </c>
      <c r="DM7" s="181">
        <v>4935</v>
      </c>
      <c r="DN7" s="182">
        <f t="shared" ref="DN7:DN42" si="15">SUM(DL7,DM7)</f>
        <v>405717252</v>
      </c>
    </row>
    <row r="8" spans="1:118" ht="26.1" customHeight="1" x14ac:dyDescent="0.15">
      <c r="A8" s="27" t="s">
        <v>79</v>
      </c>
      <c r="B8" s="23" t="s">
        <v>65</v>
      </c>
      <c r="C8" s="133">
        <v>0</v>
      </c>
      <c r="D8" s="133">
        <v>1218</v>
      </c>
      <c r="E8" s="133">
        <f t="shared" si="0"/>
        <v>1218</v>
      </c>
      <c r="F8" s="133">
        <v>0</v>
      </c>
      <c r="G8" s="133">
        <v>0</v>
      </c>
      <c r="H8" s="133">
        <v>0</v>
      </c>
      <c r="I8" s="141">
        <v>0</v>
      </c>
      <c r="J8" s="133">
        <v>0</v>
      </c>
      <c r="K8" s="133">
        <v>6504</v>
      </c>
      <c r="L8" s="133">
        <f t="shared" si="1"/>
        <v>6504</v>
      </c>
      <c r="M8" s="133">
        <v>0</v>
      </c>
      <c r="N8" s="133">
        <v>0</v>
      </c>
      <c r="O8" s="133">
        <v>0</v>
      </c>
      <c r="P8" s="141">
        <v>0</v>
      </c>
      <c r="Q8" s="133">
        <v>0</v>
      </c>
      <c r="R8" s="133">
        <v>123588</v>
      </c>
      <c r="S8" s="133">
        <f t="shared" si="2"/>
        <v>123588</v>
      </c>
      <c r="T8" s="133">
        <v>0</v>
      </c>
      <c r="U8" s="133">
        <v>0</v>
      </c>
      <c r="V8" s="133">
        <v>31684</v>
      </c>
      <c r="W8" s="141">
        <v>0</v>
      </c>
      <c r="X8" s="133">
        <v>0</v>
      </c>
      <c r="Y8" s="133">
        <v>17037025</v>
      </c>
      <c r="Z8" s="133">
        <f t="shared" si="3"/>
        <v>17037025</v>
      </c>
      <c r="AA8" s="133">
        <v>0</v>
      </c>
      <c r="AB8" s="133">
        <v>0</v>
      </c>
      <c r="AC8" s="133">
        <v>40250</v>
      </c>
      <c r="AD8" s="141">
        <v>0</v>
      </c>
      <c r="AE8" s="133">
        <v>0</v>
      </c>
      <c r="AF8" s="133">
        <v>17119908</v>
      </c>
      <c r="AG8" s="133">
        <f t="shared" si="4"/>
        <v>17119908</v>
      </c>
      <c r="AH8" s="133">
        <v>0</v>
      </c>
      <c r="AI8" s="133">
        <v>0</v>
      </c>
      <c r="AJ8" s="133">
        <v>40250</v>
      </c>
      <c r="AK8" s="142">
        <v>0</v>
      </c>
      <c r="AL8" s="133">
        <v>0</v>
      </c>
      <c r="AM8" s="133">
        <v>17121138</v>
      </c>
      <c r="AN8" s="133">
        <f t="shared" si="5"/>
        <v>17121138</v>
      </c>
      <c r="AO8" s="133">
        <v>0</v>
      </c>
      <c r="AP8" s="133">
        <v>0</v>
      </c>
      <c r="AQ8" s="133">
        <v>40250</v>
      </c>
      <c r="AR8" s="142">
        <v>0</v>
      </c>
      <c r="AS8" s="133">
        <v>0</v>
      </c>
      <c r="AT8" s="133">
        <v>17128768</v>
      </c>
      <c r="AU8" s="133">
        <f t="shared" si="6"/>
        <v>17128768</v>
      </c>
      <c r="AV8" s="133">
        <v>0</v>
      </c>
      <c r="AW8" s="133">
        <v>0</v>
      </c>
      <c r="AX8" s="133">
        <v>40250</v>
      </c>
      <c r="AY8" s="142">
        <v>0</v>
      </c>
      <c r="AZ8" s="133">
        <v>0</v>
      </c>
      <c r="BA8" s="133">
        <v>18116082</v>
      </c>
      <c r="BB8" s="133">
        <f t="shared" si="7"/>
        <v>18116082</v>
      </c>
      <c r="BC8" s="133">
        <v>0</v>
      </c>
      <c r="BD8" s="133">
        <v>0</v>
      </c>
      <c r="BE8" s="133">
        <v>40250</v>
      </c>
      <c r="BF8" s="142">
        <v>0</v>
      </c>
      <c r="BG8" s="133">
        <v>0</v>
      </c>
      <c r="BH8" s="133">
        <v>18116082</v>
      </c>
      <c r="BI8" s="133">
        <f t="shared" si="8"/>
        <v>18116082</v>
      </c>
      <c r="BJ8" s="133">
        <v>0</v>
      </c>
      <c r="BK8" s="133">
        <v>0</v>
      </c>
      <c r="BL8" s="133">
        <v>40250</v>
      </c>
      <c r="BM8" s="142">
        <v>0</v>
      </c>
      <c r="BN8" s="133">
        <v>0</v>
      </c>
      <c r="BO8" s="133">
        <v>3267881</v>
      </c>
      <c r="BP8" s="133">
        <f t="shared" si="9"/>
        <v>3267881</v>
      </c>
      <c r="BQ8" s="133">
        <v>0</v>
      </c>
      <c r="BR8" s="133">
        <v>0</v>
      </c>
      <c r="BS8" s="133">
        <v>0</v>
      </c>
      <c r="BT8" s="141">
        <v>0</v>
      </c>
      <c r="BU8" s="133">
        <v>0</v>
      </c>
      <c r="BV8" s="133">
        <v>3267881</v>
      </c>
      <c r="BW8" s="133">
        <f t="shared" si="10"/>
        <v>3267881</v>
      </c>
      <c r="BX8" s="133">
        <v>0</v>
      </c>
      <c r="BY8" s="133">
        <v>0</v>
      </c>
      <c r="BZ8" s="133">
        <v>0</v>
      </c>
      <c r="CA8" s="142">
        <v>0</v>
      </c>
      <c r="CB8" s="133">
        <v>0</v>
      </c>
      <c r="CC8" s="133">
        <v>3267881</v>
      </c>
      <c r="CD8" s="133">
        <f t="shared" si="11"/>
        <v>3267881</v>
      </c>
      <c r="CE8" s="133">
        <v>0</v>
      </c>
      <c r="CF8" s="133">
        <v>0</v>
      </c>
      <c r="CG8" s="133">
        <v>0</v>
      </c>
      <c r="CH8" s="142">
        <v>0</v>
      </c>
      <c r="CI8" s="133">
        <v>0</v>
      </c>
      <c r="CJ8" s="133">
        <v>3267881</v>
      </c>
      <c r="CK8" s="133">
        <f t="shared" si="12"/>
        <v>3267881</v>
      </c>
      <c r="CL8" s="133">
        <v>0</v>
      </c>
      <c r="CM8" s="133">
        <v>0</v>
      </c>
      <c r="CN8" s="133">
        <v>0</v>
      </c>
      <c r="CO8" s="142">
        <v>0</v>
      </c>
      <c r="CP8" s="133">
        <v>0</v>
      </c>
      <c r="CQ8" s="133">
        <v>3267881</v>
      </c>
      <c r="CR8" s="133">
        <f t="shared" si="13"/>
        <v>3267881</v>
      </c>
      <c r="CS8" s="133">
        <v>0</v>
      </c>
      <c r="CT8" s="133">
        <v>0</v>
      </c>
      <c r="CU8" s="133">
        <v>0</v>
      </c>
      <c r="CV8" s="142">
        <v>0</v>
      </c>
      <c r="CW8" s="133">
        <v>0</v>
      </c>
      <c r="CX8" s="133">
        <v>1392288</v>
      </c>
      <c r="CY8" s="133">
        <f t="shared" si="14"/>
        <v>1392288</v>
      </c>
      <c r="CZ8" s="133">
        <v>0</v>
      </c>
      <c r="DA8" s="133">
        <v>0</v>
      </c>
      <c r="DB8" s="133">
        <v>1875593</v>
      </c>
      <c r="DC8" s="142">
        <v>0</v>
      </c>
      <c r="DD8" s="145">
        <v>0</v>
      </c>
      <c r="DE8" s="146">
        <v>0</v>
      </c>
      <c r="DF8" s="146">
        <v>0</v>
      </c>
      <c r="DG8" s="146">
        <v>0</v>
      </c>
      <c r="DH8" s="146">
        <v>0</v>
      </c>
      <c r="DI8" s="146">
        <v>0</v>
      </c>
      <c r="DJ8" s="146">
        <v>0</v>
      </c>
      <c r="DK8" s="146">
        <v>0</v>
      </c>
      <c r="DL8" s="181">
        <v>584228513</v>
      </c>
      <c r="DM8" s="181">
        <v>0</v>
      </c>
      <c r="DN8" s="182">
        <f t="shared" si="15"/>
        <v>584228513</v>
      </c>
    </row>
    <row r="9" spans="1:118" ht="26.1" customHeight="1" x14ac:dyDescent="0.15">
      <c r="A9" s="27" t="s">
        <v>79</v>
      </c>
      <c r="B9" s="23" t="s">
        <v>54</v>
      </c>
      <c r="C9" s="133">
        <v>0</v>
      </c>
      <c r="D9" s="133">
        <v>0</v>
      </c>
      <c r="E9" s="133">
        <f t="shared" si="0"/>
        <v>0</v>
      </c>
      <c r="F9" s="133">
        <v>0</v>
      </c>
      <c r="G9" s="133">
        <v>0</v>
      </c>
      <c r="H9" s="133">
        <v>0</v>
      </c>
      <c r="I9" s="141">
        <v>0</v>
      </c>
      <c r="J9" s="133">
        <v>0</v>
      </c>
      <c r="K9" s="133">
        <v>0</v>
      </c>
      <c r="L9" s="133">
        <f t="shared" si="1"/>
        <v>0</v>
      </c>
      <c r="M9" s="133">
        <v>0</v>
      </c>
      <c r="N9" s="133">
        <v>0</v>
      </c>
      <c r="O9" s="133">
        <v>0</v>
      </c>
      <c r="P9" s="141">
        <v>0</v>
      </c>
      <c r="Q9" s="133">
        <v>0</v>
      </c>
      <c r="R9" s="133">
        <v>0</v>
      </c>
      <c r="S9" s="133">
        <f t="shared" si="2"/>
        <v>0</v>
      </c>
      <c r="T9" s="133">
        <v>0</v>
      </c>
      <c r="U9" s="133">
        <v>0</v>
      </c>
      <c r="V9" s="133">
        <v>0</v>
      </c>
      <c r="W9" s="141">
        <v>0</v>
      </c>
      <c r="X9" s="133">
        <v>0</v>
      </c>
      <c r="Y9" s="133">
        <v>0</v>
      </c>
      <c r="Z9" s="133">
        <f t="shared" si="3"/>
        <v>0</v>
      </c>
      <c r="AA9" s="133">
        <v>0</v>
      </c>
      <c r="AB9" s="133">
        <v>0</v>
      </c>
      <c r="AC9" s="133">
        <v>0</v>
      </c>
      <c r="AD9" s="141">
        <v>0</v>
      </c>
      <c r="AE9" s="133">
        <v>0</v>
      </c>
      <c r="AF9" s="133">
        <v>48593</v>
      </c>
      <c r="AG9" s="133">
        <f t="shared" si="4"/>
        <v>48593</v>
      </c>
      <c r="AH9" s="133">
        <v>0</v>
      </c>
      <c r="AI9" s="133">
        <v>0</v>
      </c>
      <c r="AJ9" s="133">
        <v>0</v>
      </c>
      <c r="AK9" s="142">
        <v>0</v>
      </c>
      <c r="AL9" s="133">
        <v>0</v>
      </c>
      <c r="AM9" s="133">
        <v>83593</v>
      </c>
      <c r="AN9" s="133">
        <f t="shared" si="5"/>
        <v>83593</v>
      </c>
      <c r="AO9" s="133">
        <v>0</v>
      </c>
      <c r="AP9" s="133">
        <v>0</v>
      </c>
      <c r="AQ9" s="133">
        <v>0</v>
      </c>
      <c r="AR9" s="142">
        <v>0</v>
      </c>
      <c r="AS9" s="133">
        <v>0</v>
      </c>
      <c r="AT9" s="133">
        <v>83593</v>
      </c>
      <c r="AU9" s="133">
        <f t="shared" si="6"/>
        <v>83593</v>
      </c>
      <c r="AV9" s="133">
        <v>0</v>
      </c>
      <c r="AW9" s="133">
        <v>0</v>
      </c>
      <c r="AX9" s="133">
        <v>0</v>
      </c>
      <c r="AY9" s="142">
        <v>0</v>
      </c>
      <c r="AZ9" s="133">
        <v>0</v>
      </c>
      <c r="BA9" s="133">
        <v>83593</v>
      </c>
      <c r="BB9" s="133">
        <f t="shared" si="7"/>
        <v>83593</v>
      </c>
      <c r="BC9" s="133">
        <v>0</v>
      </c>
      <c r="BD9" s="133">
        <v>0</v>
      </c>
      <c r="BE9" s="133">
        <v>0</v>
      </c>
      <c r="BF9" s="142">
        <v>0</v>
      </c>
      <c r="BG9" s="133">
        <v>0</v>
      </c>
      <c r="BH9" s="133">
        <v>83593</v>
      </c>
      <c r="BI9" s="133">
        <f t="shared" si="8"/>
        <v>83593</v>
      </c>
      <c r="BJ9" s="133">
        <v>0</v>
      </c>
      <c r="BK9" s="133">
        <v>0</v>
      </c>
      <c r="BL9" s="133">
        <v>0</v>
      </c>
      <c r="BM9" s="142">
        <v>0</v>
      </c>
      <c r="BN9" s="133">
        <v>0</v>
      </c>
      <c r="BO9" s="133">
        <v>0</v>
      </c>
      <c r="BP9" s="133">
        <f t="shared" si="9"/>
        <v>0</v>
      </c>
      <c r="BQ9" s="133">
        <v>0</v>
      </c>
      <c r="BR9" s="133">
        <v>0</v>
      </c>
      <c r="BS9" s="133">
        <v>0</v>
      </c>
      <c r="BT9" s="141">
        <v>0</v>
      </c>
      <c r="BU9" s="133">
        <v>0</v>
      </c>
      <c r="BV9" s="133">
        <v>620328</v>
      </c>
      <c r="BW9" s="133">
        <f t="shared" si="10"/>
        <v>620328</v>
      </c>
      <c r="BX9" s="133">
        <v>0</v>
      </c>
      <c r="BY9" s="133">
        <v>0</v>
      </c>
      <c r="BZ9" s="133">
        <v>0</v>
      </c>
      <c r="CA9" s="142">
        <v>0</v>
      </c>
      <c r="CB9" s="133">
        <v>0</v>
      </c>
      <c r="CC9" s="133">
        <v>620328</v>
      </c>
      <c r="CD9" s="133">
        <f t="shared" si="11"/>
        <v>620328</v>
      </c>
      <c r="CE9" s="133">
        <v>0</v>
      </c>
      <c r="CF9" s="133">
        <v>0</v>
      </c>
      <c r="CG9" s="133">
        <v>0</v>
      </c>
      <c r="CH9" s="142">
        <v>0</v>
      </c>
      <c r="CI9" s="133">
        <v>0</v>
      </c>
      <c r="CJ9" s="133">
        <v>620328</v>
      </c>
      <c r="CK9" s="133">
        <f t="shared" si="12"/>
        <v>620328</v>
      </c>
      <c r="CL9" s="133">
        <v>0</v>
      </c>
      <c r="CM9" s="133">
        <v>0</v>
      </c>
      <c r="CN9" s="133">
        <v>0</v>
      </c>
      <c r="CO9" s="142">
        <v>0</v>
      </c>
      <c r="CP9" s="133">
        <v>0</v>
      </c>
      <c r="CQ9" s="133">
        <v>620328</v>
      </c>
      <c r="CR9" s="133">
        <f t="shared" si="13"/>
        <v>620328</v>
      </c>
      <c r="CS9" s="133">
        <v>0</v>
      </c>
      <c r="CT9" s="133">
        <v>0</v>
      </c>
      <c r="CU9" s="133">
        <v>0</v>
      </c>
      <c r="CV9" s="142">
        <v>0</v>
      </c>
      <c r="CW9" s="133">
        <v>0</v>
      </c>
      <c r="CX9" s="133">
        <v>620328</v>
      </c>
      <c r="CY9" s="133">
        <f t="shared" si="14"/>
        <v>620328</v>
      </c>
      <c r="CZ9" s="133">
        <v>0</v>
      </c>
      <c r="DA9" s="133">
        <v>0</v>
      </c>
      <c r="DB9" s="133">
        <v>0</v>
      </c>
      <c r="DC9" s="142">
        <v>0</v>
      </c>
      <c r="DD9" s="145">
        <v>0</v>
      </c>
      <c r="DE9" s="146">
        <v>0</v>
      </c>
      <c r="DF9" s="146">
        <v>0</v>
      </c>
      <c r="DG9" s="146">
        <v>0</v>
      </c>
      <c r="DH9" s="146">
        <v>0</v>
      </c>
      <c r="DI9" s="146">
        <v>0</v>
      </c>
      <c r="DJ9" s="146">
        <v>0</v>
      </c>
      <c r="DK9" s="146">
        <v>0</v>
      </c>
      <c r="DL9" s="181">
        <v>222945983</v>
      </c>
      <c r="DM9" s="181">
        <v>0</v>
      </c>
      <c r="DN9" s="182">
        <f t="shared" si="15"/>
        <v>222945983</v>
      </c>
    </row>
    <row r="10" spans="1:118" ht="26.1" customHeight="1" x14ac:dyDescent="0.15">
      <c r="A10" s="27" t="s">
        <v>79</v>
      </c>
      <c r="B10" s="23" t="s">
        <v>46</v>
      </c>
      <c r="C10" s="133">
        <v>0</v>
      </c>
      <c r="D10" s="133">
        <v>0</v>
      </c>
      <c r="E10" s="133">
        <f t="shared" si="0"/>
        <v>0</v>
      </c>
      <c r="F10" s="133">
        <v>0</v>
      </c>
      <c r="G10" s="133">
        <v>0</v>
      </c>
      <c r="H10" s="133">
        <v>0</v>
      </c>
      <c r="I10" s="141">
        <v>0</v>
      </c>
      <c r="J10" s="133">
        <v>0</v>
      </c>
      <c r="K10" s="133">
        <v>0</v>
      </c>
      <c r="L10" s="133">
        <f t="shared" si="1"/>
        <v>0</v>
      </c>
      <c r="M10" s="133">
        <v>0</v>
      </c>
      <c r="N10" s="133">
        <v>0</v>
      </c>
      <c r="O10" s="133">
        <v>0</v>
      </c>
      <c r="P10" s="141">
        <v>0</v>
      </c>
      <c r="Q10" s="133">
        <v>0</v>
      </c>
      <c r="R10" s="133">
        <v>0</v>
      </c>
      <c r="S10" s="133">
        <f t="shared" si="2"/>
        <v>0</v>
      </c>
      <c r="T10" s="133">
        <v>0</v>
      </c>
      <c r="U10" s="133">
        <v>0</v>
      </c>
      <c r="V10" s="133">
        <v>0</v>
      </c>
      <c r="W10" s="141">
        <v>0</v>
      </c>
      <c r="X10" s="133">
        <v>0</v>
      </c>
      <c r="Y10" s="133">
        <v>0</v>
      </c>
      <c r="Z10" s="133">
        <f t="shared" si="3"/>
        <v>0</v>
      </c>
      <c r="AA10" s="133">
        <v>0</v>
      </c>
      <c r="AB10" s="133">
        <v>0</v>
      </c>
      <c r="AC10" s="133">
        <v>0</v>
      </c>
      <c r="AD10" s="141">
        <v>0</v>
      </c>
      <c r="AE10" s="133">
        <v>0</v>
      </c>
      <c r="AF10" s="133">
        <v>0</v>
      </c>
      <c r="AG10" s="133">
        <f t="shared" si="4"/>
        <v>0</v>
      </c>
      <c r="AH10" s="133">
        <v>0</v>
      </c>
      <c r="AI10" s="133">
        <v>0</v>
      </c>
      <c r="AJ10" s="133">
        <v>0</v>
      </c>
      <c r="AK10" s="142">
        <v>0</v>
      </c>
      <c r="AL10" s="133">
        <v>0</v>
      </c>
      <c r="AM10" s="133">
        <v>0</v>
      </c>
      <c r="AN10" s="133">
        <f t="shared" si="5"/>
        <v>0</v>
      </c>
      <c r="AO10" s="133">
        <v>0</v>
      </c>
      <c r="AP10" s="133">
        <v>0</v>
      </c>
      <c r="AQ10" s="133">
        <v>0</v>
      </c>
      <c r="AR10" s="142">
        <v>0</v>
      </c>
      <c r="AS10" s="133">
        <v>0</v>
      </c>
      <c r="AT10" s="133">
        <v>0</v>
      </c>
      <c r="AU10" s="133">
        <f t="shared" si="6"/>
        <v>0</v>
      </c>
      <c r="AV10" s="133">
        <v>0</v>
      </c>
      <c r="AW10" s="133">
        <v>0</v>
      </c>
      <c r="AX10" s="133">
        <v>0</v>
      </c>
      <c r="AY10" s="142">
        <v>0</v>
      </c>
      <c r="AZ10" s="133">
        <v>0</v>
      </c>
      <c r="BA10" s="133">
        <v>0</v>
      </c>
      <c r="BB10" s="133">
        <f t="shared" si="7"/>
        <v>0</v>
      </c>
      <c r="BC10" s="133">
        <v>0</v>
      </c>
      <c r="BD10" s="133">
        <v>0</v>
      </c>
      <c r="BE10" s="133">
        <v>0</v>
      </c>
      <c r="BF10" s="142">
        <v>0</v>
      </c>
      <c r="BG10" s="133">
        <v>0</v>
      </c>
      <c r="BH10" s="133">
        <v>0</v>
      </c>
      <c r="BI10" s="133">
        <f t="shared" si="8"/>
        <v>0</v>
      </c>
      <c r="BJ10" s="133">
        <v>0</v>
      </c>
      <c r="BK10" s="133">
        <v>0</v>
      </c>
      <c r="BL10" s="133">
        <v>0</v>
      </c>
      <c r="BM10" s="142">
        <v>0</v>
      </c>
      <c r="BN10" s="133">
        <v>0</v>
      </c>
      <c r="BO10" s="133">
        <v>0</v>
      </c>
      <c r="BP10" s="133">
        <f t="shared" si="9"/>
        <v>0</v>
      </c>
      <c r="BQ10" s="133">
        <v>0</v>
      </c>
      <c r="BR10" s="133">
        <v>0</v>
      </c>
      <c r="BS10" s="133">
        <v>0</v>
      </c>
      <c r="BT10" s="141">
        <v>0</v>
      </c>
      <c r="BU10" s="133">
        <v>0</v>
      </c>
      <c r="BV10" s="133">
        <v>0</v>
      </c>
      <c r="BW10" s="133">
        <f t="shared" si="10"/>
        <v>0</v>
      </c>
      <c r="BX10" s="133">
        <v>0</v>
      </c>
      <c r="BY10" s="133">
        <v>0</v>
      </c>
      <c r="BZ10" s="133">
        <v>0</v>
      </c>
      <c r="CA10" s="142">
        <v>0</v>
      </c>
      <c r="CB10" s="133">
        <v>0</v>
      </c>
      <c r="CC10" s="133">
        <v>0</v>
      </c>
      <c r="CD10" s="133">
        <f t="shared" si="11"/>
        <v>0</v>
      </c>
      <c r="CE10" s="133">
        <v>0</v>
      </c>
      <c r="CF10" s="133">
        <v>0</v>
      </c>
      <c r="CG10" s="133">
        <v>0</v>
      </c>
      <c r="CH10" s="142">
        <v>0</v>
      </c>
      <c r="CI10" s="133">
        <v>0</v>
      </c>
      <c r="CJ10" s="133">
        <v>0</v>
      </c>
      <c r="CK10" s="133">
        <f t="shared" si="12"/>
        <v>0</v>
      </c>
      <c r="CL10" s="133">
        <v>0</v>
      </c>
      <c r="CM10" s="133">
        <v>0</v>
      </c>
      <c r="CN10" s="133">
        <v>0</v>
      </c>
      <c r="CO10" s="142">
        <v>0</v>
      </c>
      <c r="CP10" s="133">
        <v>0</v>
      </c>
      <c r="CQ10" s="133">
        <v>0</v>
      </c>
      <c r="CR10" s="133">
        <f t="shared" si="13"/>
        <v>0</v>
      </c>
      <c r="CS10" s="133">
        <v>0</v>
      </c>
      <c r="CT10" s="133">
        <v>0</v>
      </c>
      <c r="CU10" s="133">
        <v>0</v>
      </c>
      <c r="CV10" s="142">
        <v>0</v>
      </c>
      <c r="CW10" s="133">
        <v>0</v>
      </c>
      <c r="CX10" s="133">
        <v>0</v>
      </c>
      <c r="CY10" s="133">
        <f t="shared" si="14"/>
        <v>0</v>
      </c>
      <c r="CZ10" s="133">
        <v>0</v>
      </c>
      <c r="DA10" s="133">
        <v>0</v>
      </c>
      <c r="DB10" s="133">
        <v>0</v>
      </c>
      <c r="DC10" s="142">
        <v>0</v>
      </c>
      <c r="DD10" s="145">
        <v>0</v>
      </c>
      <c r="DE10" s="146">
        <v>0</v>
      </c>
      <c r="DF10" s="146">
        <v>0</v>
      </c>
      <c r="DG10" s="146">
        <v>0</v>
      </c>
      <c r="DH10" s="146">
        <v>0</v>
      </c>
      <c r="DI10" s="146">
        <v>0</v>
      </c>
      <c r="DJ10" s="146">
        <v>0</v>
      </c>
      <c r="DK10" s="146">
        <v>0</v>
      </c>
      <c r="DL10" s="181">
        <v>162271086</v>
      </c>
      <c r="DM10" s="181">
        <v>0</v>
      </c>
      <c r="DN10" s="182">
        <f t="shared" si="15"/>
        <v>162271086</v>
      </c>
    </row>
    <row r="11" spans="1:118" ht="26.1" customHeight="1" x14ac:dyDescent="0.15">
      <c r="A11" s="27" t="s">
        <v>79</v>
      </c>
      <c r="B11" s="23" t="s">
        <v>84</v>
      </c>
      <c r="C11" s="133">
        <v>0</v>
      </c>
      <c r="D11" s="133">
        <v>0</v>
      </c>
      <c r="E11" s="133">
        <f t="shared" si="0"/>
        <v>0</v>
      </c>
      <c r="F11" s="133">
        <v>0</v>
      </c>
      <c r="G11" s="133">
        <v>0</v>
      </c>
      <c r="H11" s="133">
        <v>0</v>
      </c>
      <c r="I11" s="141">
        <v>0</v>
      </c>
      <c r="J11" s="133">
        <v>0</v>
      </c>
      <c r="K11" s="133">
        <v>0</v>
      </c>
      <c r="L11" s="133">
        <f t="shared" si="1"/>
        <v>0</v>
      </c>
      <c r="M11" s="133">
        <v>0</v>
      </c>
      <c r="N11" s="133">
        <v>0</v>
      </c>
      <c r="O11" s="133">
        <v>0</v>
      </c>
      <c r="P11" s="141">
        <v>0</v>
      </c>
      <c r="Q11" s="133">
        <v>0</v>
      </c>
      <c r="R11" s="133">
        <v>0</v>
      </c>
      <c r="S11" s="133">
        <f t="shared" si="2"/>
        <v>0</v>
      </c>
      <c r="T11" s="133">
        <v>0</v>
      </c>
      <c r="U11" s="133">
        <v>0</v>
      </c>
      <c r="V11" s="133">
        <v>0</v>
      </c>
      <c r="W11" s="141">
        <v>0</v>
      </c>
      <c r="X11" s="133">
        <v>0</v>
      </c>
      <c r="Y11" s="133">
        <v>0</v>
      </c>
      <c r="Z11" s="133">
        <f t="shared" si="3"/>
        <v>0</v>
      </c>
      <c r="AA11" s="133">
        <v>0</v>
      </c>
      <c r="AB11" s="133">
        <v>0</v>
      </c>
      <c r="AC11" s="133">
        <v>0</v>
      </c>
      <c r="AD11" s="141">
        <v>0</v>
      </c>
      <c r="AE11" s="133">
        <v>0</v>
      </c>
      <c r="AF11" s="133">
        <v>0</v>
      </c>
      <c r="AG11" s="133">
        <f t="shared" si="4"/>
        <v>0</v>
      </c>
      <c r="AH11" s="133">
        <v>0</v>
      </c>
      <c r="AI11" s="133">
        <v>0</v>
      </c>
      <c r="AJ11" s="133">
        <v>0</v>
      </c>
      <c r="AK11" s="142">
        <v>0</v>
      </c>
      <c r="AL11" s="133">
        <v>0</v>
      </c>
      <c r="AM11" s="133">
        <v>19649</v>
      </c>
      <c r="AN11" s="133">
        <f t="shared" si="5"/>
        <v>19649</v>
      </c>
      <c r="AO11" s="133">
        <v>0</v>
      </c>
      <c r="AP11" s="133">
        <v>0</v>
      </c>
      <c r="AQ11" s="133">
        <v>0</v>
      </c>
      <c r="AR11" s="142">
        <v>0</v>
      </c>
      <c r="AS11" s="133">
        <v>0</v>
      </c>
      <c r="AT11" s="133">
        <v>19649</v>
      </c>
      <c r="AU11" s="133">
        <f t="shared" si="6"/>
        <v>19649</v>
      </c>
      <c r="AV11" s="133">
        <v>0</v>
      </c>
      <c r="AW11" s="133">
        <v>0</v>
      </c>
      <c r="AX11" s="133">
        <v>0</v>
      </c>
      <c r="AY11" s="142">
        <v>0</v>
      </c>
      <c r="AZ11" s="133">
        <v>0</v>
      </c>
      <c r="BA11" s="133">
        <v>16747</v>
      </c>
      <c r="BB11" s="133">
        <f t="shared" si="7"/>
        <v>16747</v>
      </c>
      <c r="BC11" s="133">
        <v>0</v>
      </c>
      <c r="BD11" s="133">
        <v>0</v>
      </c>
      <c r="BE11" s="133">
        <v>0</v>
      </c>
      <c r="BF11" s="142">
        <v>0</v>
      </c>
      <c r="BG11" s="133">
        <v>0</v>
      </c>
      <c r="BH11" s="133">
        <v>8149</v>
      </c>
      <c r="BI11" s="133">
        <f t="shared" si="8"/>
        <v>8149</v>
      </c>
      <c r="BJ11" s="133">
        <v>0</v>
      </c>
      <c r="BK11" s="133">
        <v>0</v>
      </c>
      <c r="BL11" s="133">
        <v>0</v>
      </c>
      <c r="BM11" s="142">
        <v>0</v>
      </c>
      <c r="BN11" s="133">
        <v>0</v>
      </c>
      <c r="BO11" s="133">
        <v>0</v>
      </c>
      <c r="BP11" s="133">
        <f t="shared" si="9"/>
        <v>0</v>
      </c>
      <c r="BQ11" s="133">
        <v>0</v>
      </c>
      <c r="BR11" s="133">
        <v>0</v>
      </c>
      <c r="BS11" s="133">
        <v>0</v>
      </c>
      <c r="BT11" s="141">
        <v>0</v>
      </c>
      <c r="BU11" s="133">
        <v>0</v>
      </c>
      <c r="BV11" s="133">
        <v>0</v>
      </c>
      <c r="BW11" s="133">
        <f t="shared" si="10"/>
        <v>0</v>
      </c>
      <c r="BX11" s="133">
        <v>0</v>
      </c>
      <c r="BY11" s="133">
        <v>0</v>
      </c>
      <c r="BZ11" s="133">
        <v>0</v>
      </c>
      <c r="CA11" s="142">
        <v>0</v>
      </c>
      <c r="CB11" s="133">
        <v>0</v>
      </c>
      <c r="CC11" s="133">
        <v>0</v>
      </c>
      <c r="CD11" s="133">
        <f t="shared" si="11"/>
        <v>0</v>
      </c>
      <c r="CE11" s="133">
        <v>0</v>
      </c>
      <c r="CF11" s="133">
        <v>0</v>
      </c>
      <c r="CG11" s="133">
        <v>0</v>
      </c>
      <c r="CH11" s="142">
        <v>0</v>
      </c>
      <c r="CI11" s="133">
        <v>0</v>
      </c>
      <c r="CJ11" s="133">
        <v>0</v>
      </c>
      <c r="CK11" s="133">
        <f t="shared" si="12"/>
        <v>0</v>
      </c>
      <c r="CL11" s="133">
        <v>0</v>
      </c>
      <c r="CM11" s="133">
        <v>0</v>
      </c>
      <c r="CN11" s="133">
        <v>0</v>
      </c>
      <c r="CO11" s="142">
        <v>0</v>
      </c>
      <c r="CP11" s="133">
        <v>0</v>
      </c>
      <c r="CQ11" s="133">
        <v>0</v>
      </c>
      <c r="CR11" s="133">
        <f t="shared" si="13"/>
        <v>0</v>
      </c>
      <c r="CS11" s="133">
        <v>0</v>
      </c>
      <c r="CT11" s="133">
        <v>0</v>
      </c>
      <c r="CU11" s="133">
        <v>0</v>
      </c>
      <c r="CV11" s="142">
        <v>0</v>
      </c>
      <c r="CW11" s="133">
        <v>0</v>
      </c>
      <c r="CX11" s="133">
        <v>0</v>
      </c>
      <c r="CY11" s="133">
        <f t="shared" si="14"/>
        <v>0</v>
      </c>
      <c r="CZ11" s="133">
        <v>0</v>
      </c>
      <c r="DA11" s="133">
        <v>0</v>
      </c>
      <c r="DB11" s="133">
        <v>0</v>
      </c>
      <c r="DC11" s="142">
        <v>0</v>
      </c>
      <c r="DD11" s="145">
        <v>0</v>
      </c>
      <c r="DE11" s="146">
        <v>0</v>
      </c>
      <c r="DF11" s="146">
        <v>0</v>
      </c>
      <c r="DG11" s="146">
        <v>0</v>
      </c>
      <c r="DH11" s="146">
        <v>0</v>
      </c>
      <c r="DI11" s="146">
        <v>0</v>
      </c>
      <c r="DJ11" s="146">
        <v>0</v>
      </c>
      <c r="DK11" s="146">
        <v>0</v>
      </c>
      <c r="DL11" s="181">
        <v>520515203</v>
      </c>
      <c r="DM11" s="181">
        <v>0</v>
      </c>
      <c r="DN11" s="182">
        <f t="shared" si="15"/>
        <v>520515203</v>
      </c>
    </row>
    <row r="12" spans="1:118" ht="26.1" customHeight="1" x14ac:dyDescent="0.15">
      <c r="A12" s="27" t="s">
        <v>79</v>
      </c>
      <c r="B12" s="23" t="s">
        <v>60</v>
      </c>
      <c r="C12" s="133">
        <v>0</v>
      </c>
      <c r="D12" s="133">
        <v>0</v>
      </c>
      <c r="E12" s="133">
        <f t="shared" si="0"/>
        <v>0</v>
      </c>
      <c r="F12" s="133">
        <v>0</v>
      </c>
      <c r="G12" s="133">
        <v>0</v>
      </c>
      <c r="H12" s="133">
        <v>0</v>
      </c>
      <c r="I12" s="141">
        <v>0</v>
      </c>
      <c r="J12" s="133">
        <v>24042</v>
      </c>
      <c r="K12" s="133">
        <v>10177</v>
      </c>
      <c r="L12" s="133">
        <f t="shared" si="1"/>
        <v>34219</v>
      </c>
      <c r="M12" s="133">
        <v>0</v>
      </c>
      <c r="N12" s="133">
        <v>0</v>
      </c>
      <c r="O12" s="133">
        <v>0</v>
      </c>
      <c r="P12" s="141">
        <v>0</v>
      </c>
      <c r="Q12" s="133">
        <v>150896</v>
      </c>
      <c r="R12" s="133">
        <v>642946</v>
      </c>
      <c r="S12" s="133">
        <f t="shared" si="2"/>
        <v>793842</v>
      </c>
      <c r="T12" s="133">
        <v>0</v>
      </c>
      <c r="U12" s="133">
        <v>0</v>
      </c>
      <c r="V12" s="133">
        <v>11164</v>
      </c>
      <c r="W12" s="141">
        <v>0</v>
      </c>
      <c r="X12" s="133">
        <v>209438</v>
      </c>
      <c r="Y12" s="133">
        <v>10343</v>
      </c>
      <c r="Z12" s="133">
        <f t="shared" si="3"/>
        <v>219781</v>
      </c>
      <c r="AA12" s="133">
        <v>0</v>
      </c>
      <c r="AB12" s="133">
        <v>0</v>
      </c>
      <c r="AC12" s="133">
        <v>11164</v>
      </c>
      <c r="AD12" s="141">
        <v>0</v>
      </c>
      <c r="AE12" s="133">
        <v>280409</v>
      </c>
      <c r="AF12" s="133">
        <v>673</v>
      </c>
      <c r="AG12" s="133">
        <f t="shared" si="4"/>
        <v>281082</v>
      </c>
      <c r="AH12" s="133">
        <v>0</v>
      </c>
      <c r="AI12" s="133">
        <v>0</v>
      </c>
      <c r="AJ12" s="133">
        <v>11164</v>
      </c>
      <c r="AK12" s="142">
        <v>0</v>
      </c>
      <c r="AL12" s="133">
        <v>283191</v>
      </c>
      <c r="AM12" s="133">
        <v>788</v>
      </c>
      <c r="AN12" s="133">
        <f t="shared" si="5"/>
        <v>283979</v>
      </c>
      <c r="AO12" s="133">
        <v>0</v>
      </c>
      <c r="AP12" s="133">
        <v>0</v>
      </c>
      <c r="AQ12" s="133">
        <v>11164</v>
      </c>
      <c r="AR12" s="142">
        <v>0</v>
      </c>
      <c r="AS12" s="133">
        <v>284392</v>
      </c>
      <c r="AT12" s="133">
        <v>3379521</v>
      </c>
      <c r="AU12" s="133">
        <f t="shared" si="6"/>
        <v>3663913</v>
      </c>
      <c r="AV12" s="133">
        <v>0</v>
      </c>
      <c r="AW12" s="133">
        <v>0</v>
      </c>
      <c r="AX12" s="133">
        <v>11164</v>
      </c>
      <c r="AY12" s="142">
        <v>0</v>
      </c>
      <c r="AZ12" s="133">
        <v>284392</v>
      </c>
      <c r="BA12" s="133">
        <v>3786243</v>
      </c>
      <c r="BB12" s="133">
        <f t="shared" si="7"/>
        <v>4070635</v>
      </c>
      <c r="BC12" s="133">
        <v>0</v>
      </c>
      <c r="BD12" s="133">
        <v>0</v>
      </c>
      <c r="BE12" s="133">
        <v>11164</v>
      </c>
      <c r="BF12" s="142">
        <v>0</v>
      </c>
      <c r="BG12" s="133">
        <v>0</v>
      </c>
      <c r="BH12" s="133">
        <v>2485793</v>
      </c>
      <c r="BI12" s="133">
        <f t="shared" si="8"/>
        <v>2485793</v>
      </c>
      <c r="BJ12" s="133">
        <v>0</v>
      </c>
      <c r="BK12" s="133">
        <v>0</v>
      </c>
      <c r="BL12" s="133">
        <v>295556</v>
      </c>
      <c r="BM12" s="142">
        <v>0</v>
      </c>
      <c r="BN12" s="133">
        <v>0</v>
      </c>
      <c r="BO12" s="133">
        <v>0</v>
      </c>
      <c r="BP12" s="133">
        <f t="shared" si="9"/>
        <v>0</v>
      </c>
      <c r="BQ12" s="133">
        <v>0</v>
      </c>
      <c r="BR12" s="133">
        <v>0</v>
      </c>
      <c r="BS12" s="133">
        <v>0</v>
      </c>
      <c r="BT12" s="141">
        <v>0</v>
      </c>
      <c r="BU12" s="133">
        <v>0</v>
      </c>
      <c r="BV12" s="133">
        <v>0</v>
      </c>
      <c r="BW12" s="133">
        <f t="shared" si="10"/>
        <v>0</v>
      </c>
      <c r="BX12" s="133">
        <v>0</v>
      </c>
      <c r="BY12" s="133">
        <v>0</v>
      </c>
      <c r="BZ12" s="133">
        <v>0</v>
      </c>
      <c r="CA12" s="142">
        <v>0</v>
      </c>
      <c r="CB12" s="133">
        <v>0</v>
      </c>
      <c r="CC12" s="133">
        <v>0</v>
      </c>
      <c r="CD12" s="133">
        <f t="shared" si="11"/>
        <v>0</v>
      </c>
      <c r="CE12" s="133">
        <v>0</v>
      </c>
      <c r="CF12" s="133">
        <v>0</v>
      </c>
      <c r="CG12" s="133">
        <v>0</v>
      </c>
      <c r="CH12" s="142">
        <v>0</v>
      </c>
      <c r="CI12" s="133">
        <v>0</v>
      </c>
      <c r="CJ12" s="133">
        <v>0</v>
      </c>
      <c r="CK12" s="133">
        <f t="shared" si="12"/>
        <v>0</v>
      </c>
      <c r="CL12" s="133">
        <v>0</v>
      </c>
      <c r="CM12" s="133">
        <v>0</v>
      </c>
      <c r="CN12" s="133">
        <v>0</v>
      </c>
      <c r="CO12" s="142">
        <v>0</v>
      </c>
      <c r="CP12" s="133">
        <v>0</v>
      </c>
      <c r="CQ12" s="133">
        <v>0</v>
      </c>
      <c r="CR12" s="133">
        <f t="shared" si="13"/>
        <v>0</v>
      </c>
      <c r="CS12" s="133">
        <v>0</v>
      </c>
      <c r="CT12" s="133">
        <v>0</v>
      </c>
      <c r="CU12" s="133">
        <v>0</v>
      </c>
      <c r="CV12" s="142">
        <v>0</v>
      </c>
      <c r="CW12" s="133">
        <v>0</v>
      </c>
      <c r="CX12" s="133">
        <v>0</v>
      </c>
      <c r="CY12" s="133">
        <f t="shared" si="14"/>
        <v>0</v>
      </c>
      <c r="CZ12" s="133">
        <v>0</v>
      </c>
      <c r="DA12" s="133">
        <v>0</v>
      </c>
      <c r="DB12" s="133">
        <v>0</v>
      </c>
      <c r="DC12" s="142">
        <v>0</v>
      </c>
      <c r="DD12" s="145"/>
      <c r="DE12" s="146">
        <v>0</v>
      </c>
      <c r="DF12" s="146">
        <v>0</v>
      </c>
      <c r="DG12" s="146">
        <v>0</v>
      </c>
      <c r="DH12" s="146">
        <v>0</v>
      </c>
      <c r="DI12" s="146">
        <v>0</v>
      </c>
      <c r="DJ12" s="146">
        <v>0</v>
      </c>
      <c r="DK12" s="146">
        <v>0</v>
      </c>
      <c r="DL12" s="181">
        <v>269377890</v>
      </c>
      <c r="DM12" s="181">
        <v>0</v>
      </c>
      <c r="DN12" s="182">
        <f t="shared" si="15"/>
        <v>269377890</v>
      </c>
    </row>
    <row r="13" spans="1:118" s="12" customFormat="1" ht="26.1" customHeight="1" x14ac:dyDescent="0.15">
      <c r="A13" s="27" t="s">
        <v>79</v>
      </c>
      <c r="B13" s="23" t="s">
        <v>50</v>
      </c>
      <c r="C13" s="133">
        <v>0</v>
      </c>
      <c r="D13" s="133">
        <v>0</v>
      </c>
      <c r="E13" s="133">
        <f t="shared" si="0"/>
        <v>0</v>
      </c>
      <c r="F13" s="133">
        <v>0</v>
      </c>
      <c r="G13" s="133">
        <v>0</v>
      </c>
      <c r="H13" s="133">
        <v>0</v>
      </c>
      <c r="I13" s="141">
        <v>0</v>
      </c>
      <c r="J13" s="133">
        <v>0</v>
      </c>
      <c r="K13" s="133">
        <v>0</v>
      </c>
      <c r="L13" s="133">
        <f t="shared" si="1"/>
        <v>0</v>
      </c>
      <c r="M13" s="133">
        <v>0</v>
      </c>
      <c r="N13" s="133">
        <v>0</v>
      </c>
      <c r="O13" s="133">
        <v>0</v>
      </c>
      <c r="P13" s="141">
        <v>0</v>
      </c>
      <c r="Q13" s="133">
        <v>0</v>
      </c>
      <c r="R13" s="133">
        <v>0</v>
      </c>
      <c r="S13" s="133">
        <f t="shared" si="2"/>
        <v>0</v>
      </c>
      <c r="T13" s="133">
        <v>0</v>
      </c>
      <c r="U13" s="133">
        <v>0</v>
      </c>
      <c r="V13" s="133">
        <v>0</v>
      </c>
      <c r="W13" s="141">
        <v>0</v>
      </c>
      <c r="X13" s="133">
        <v>0</v>
      </c>
      <c r="Y13" s="133">
        <v>0</v>
      </c>
      <c r="Z13" s="133">
        <f t="shared" si="3"/>
        <v>0</v>
      </c>
      <c r="AA13" s="133">
        <v>0</v>
      </c>
      <c r="AB13" s="133">
        <v>0</v>
      </c>
      <c r="AC13" s="133">
        <v>0</v>
      </c>
      <c r="AD13" s="141">
        <v>0</v>
      </c>
      <c r="AE13" s="133">
        <v>0</v>
      </c>
      <c r="AF13" s="133">
        <v>0</v>
      </c>
      <c r="AG13" s="133">
        <f t="shared" si="4"/>
        <v>0</v>
      </c>
      <c r="AH13" s="133">
        <v>0</v>
      </c>
      <c r="AI13" s="133">
        <v>0</v>
      </c>
      <c r="AJ13" s="133">
        <v>0</v>
      </c>
      <c r="AK13" s="142">
        <v>0</v>
      </c>
      <c r="AL13" s="133">
        <v>0</v>
      </c>
      <c r="AM13" s="133">
        <v>0</v>
      </c>
      <c r="AN13" s="133">
        <f t="shared" si="5"/>
        <v>0</v>
      </c>
      <c r="AO13" s="133">
        <v>0</v>
      </c>
      <c r="AP13" s="133">
        <v>0</v>
      </c>
      <c r="AQ13" s="133">
        <v>0</v>
      </c>
      <c r="AR13" s="142">
        <v>0</v>
      </c>
      <c r="AS13" s="133">
        <v>0</v>
      </c>
      <c r="AT13" s="133">
        <v>0</v>
      </c>
      <c r="AU13" s="133">
        <f t="shared" si="6"/>
        <v>0</v>
      </c>
      <c r="AV13" s="133">
        <v>0</v>
      </c>
      <c r="AW13" s="133">
        <v>0</v>
      </c>
      <c r="AX13" s="133">
        <v>0</v>
      </c>
      <c r="AY13" s="142">
        <v>0</v>
      </c>
      <c r="AZ13" s="133">
        <v>0</v>
      </c>
      <c r="BA13" s="133">
        <v>0</v>
      </c>
      <c r="BB13" s="133">
        <f t="shared" si="7"/>
        <v>0</v>
      </c>
      <c r="BC13" s="133">
        <v>0</v>
      </c>
      <c r="BD13" s="133">
        <v>0</v>
      </c>
      <c r="BE13" s="133">
        <v>0</v>
      </c>
      <c r="BF13" s="142">
        <v>0</v>
      </c>
      <c r="BG13" s="133">
        <v>0</v>
      </c>
      <c r="BH13" s="133">
        <v>0</v>
      </c>
      <c r="BI13" s="133">
        <f t="shared" si="8"/>
        <v>0</v>
      </c>
      <c r="BJ13" s="133">
        <v>0</v>
      </c>
      <c r="BK13" s="133">
        <v>0</v>
      </c>
      <c r="BL13" s="133">
        <v>0</v>
      </c>
      <c r="BM13" s="142">
        <v>0</v>
      </c>
      <c r="BN13" s="133">
        <v>0</v>
      </c>
      <c r="BO13" s="133">
        <v>0</v>
      </c>
      <c r="BP13" s="133">
        <f t="shared" si="9"/>
        <v>0</v>
      </c>
      <c r="BQ13" s="133">
        <v>0</v>
      </c>
      <c r="BR13" s="133">
        <v>0</v>
      </c>
      <c r="BS13" s="133">
        <v>0</v>
      </c>
      <c r="BT13" s="141">
        <v>0</v>
      </c>
      <c r="BU13" s="133">
        <v>0</v>
      </c>
      <c r="BV13" s="133">
        <v>0</v>
      </c>
      <c r="BW13" s="133">
        <f t="shared" si="10"/>
        <v>0</v>
      </c>
      <c r="BX13" s="133">
        <v>0</v>
      </c>
      <c r="BY13" s="133">
        <v>0</v>
      </c>
      <c r="BZ13" s="133">
        <v>0</v>
      </c>
      <c r="CA13" s="142">
        <v>0</v>
      </c>
      <c r="CB13" s="133">
        <v>0</v>
      </c>
      <c r="CC13" s="133">
        <v>0</v>
      </c>
      <c r="CD13" s="133">
        <f t="shared" si="11"/>
        <v>0</v>
      </c>
      <c r="CE13" s="133">
        <v>0</v>
      </c>
      <c r="CF13" s="133">
        <v>0</v>
      </c>
      <c r="CG13" s="133">
        <v>0</v>
      </c>
      <c r="CH13" s="142">
        <v>0</v>
      </c>
      <c r="CI13" s="133">
        <v>0</v>
      </c>
      <c r="CJ13" s="133">
        <v>0</v>
      </c>
      <c r="CK13" s="133">
        <f t="shared" si="12"/>
        <v>0</v>
      </c>
      <c r="CL13" s="133">
        <v>0</v>
      </c>
      <c r="CM13" s="133">
        <v>0</v>
      </c>
      <c r="CN13" s="133">
        <v>0</v>
      </c>
      <c r="CO13" s="142">
        <v>0</v>
      </c>
      <c r="CP13" s="133">
        <v>0</v>
      </c>
      <c r="CQ13" s="133">
        <v>0</v>
      </c>
      <c r="CR13" s="133">
        <f t="shared" si="13"/>
        <v>0</v>
      </c>
      <c r="CS13" s="133">
        <v>0</v>
      </c>
      <c r="CT13" s="133">
        <v>0</v>
      </c>
      <c r="CU13" s="133">
        <v>0</v>
      </c>
      <c r="CV13" s="142">
        <v>0</v>
      </c>
      <c r="CW13" s="133">
        <v>0</v>
      </c>
      <c r="CX13" s="133">
        <v>0</v>
      </c>
      <c r="CY13" s="133">
        <f t="shared" si="14"/>
        <v>0</v>
      </c>
      <c r="CZ13" s="133">
        <v>0</v>
      </c>
      <c r="DA13" s="133">
        <v>0</v>
      </c>
      <c r="DB13" s="133">
        <v>0</v>
      </c>
      <c r="DC13" s="142">
        <v>0</v>
      </c>
      <c r="DD13" s="145">
        <v>0</v>
      </c>
      <c r="DE13" s="146">
        <v>0</v>
      </c>
      <c r="DF13" s="146">
        <v>0</v>
      </c>
      <c r="DG13" s="146">
        <v>0</v>
      </c>
      <c r="DH13" s="146">
        <v>0</v>
      </c>
      <c r="DI13" s="146">
        <v>0</v>
      </c>
      <c r="DJ13" s="146">
        <v>0</v>
      </c>
      <c r="DK13" s="146">
        <v>0</v>
      </c>
      <c r="DL13" s="181">
        <v>51056976</v>
      </c>
      <c r="DM13" s="181">
        <v>0</v>
      </c>
      <c r="DN13" s="182">
        <f t="shared" si="15"/>
        <v>51056976</v>
      </c>
    </row>
    <row r="14" spans="1:118" ht="26.1" customHeight="1" x14ac:dyDescent="0.15">
      <c r="A14" s="27" t="s">
        <v>79</v>
      </c>
      <c r="B14" s="23" t="s">
        <v>61</v>
      </c>
      <c r="C14" s="133">
        <v>0</v>
      </c>
      <c r="D14" s="133">
        <v>0</v>
      </c>
      <c r="E14" s="133">
        <f t="shared" si="0"/>
        <v>0</v>
      </c>
      <c r="F14" s="133">
        <v>0</v>
      </c>
      <c r="G14" s="133">
        <v>0</v>
      </c>
      <c r="H14" s="133">
        <v>0</v>
      </c>
      <c r="I14" s="141">
        <v>0</v>
      </c>
      <c r="J14" s="133">
        <v>82453</v>
      </c>
      <c r="K14" s="133">
        <v>30760</v>
      </c>
      <c r="L14" s="133">
        <f t="shared" si="1"/>
        <v>113213</v>
      </c>
      <c r="M14" s="133">
        <v>0</v>
      </c>
      <c r="N14" s="133">
        <v>0</v>
      </c>
      <c r="O14" s="133">
        <v>0</v>
      </c>
      <c r="P14" s="141">
        <v>0</v>
      </c>
      <c r="Q14" s="133">
        <v>607468</v>
      </c>
      <c r="R14" s="133">
        <v>31063</v>
      </c>
      <c r="S14" s="133">
        <f t="shared" si="2"/>
        <v>638531</v>
      </c>
      <c r="T14" s="133">
        <v>0</v>
      </c>
      <c r="U14" s="133">
        <v>0</v>
      </c>
      <c r="V14" s="133">
        <v>6</v>
      </c>
      <c r="W14" s="141">
        <v>0</v>
      </c>
      <c r="X14" s="133">
        <v>1321187</v>
      </c>
      <c r="Y14" s="133">
        <v>67785</v>
      </c>
      <c r="Z14" s="133">
        <f t="shared" si="3"/>
        <v>1388972</v>
      </c>
      <c r="AA14" s="133">
        <v>0</v>
      </c>
      <c r="AB14" s="133">
        <v>0</v>
      </c>
      <c r="AC14" s="133">
        <v>3487</v>
      </c>
      <c r="AD14" s="141">
        <v>0</v>
      </c>
      <c r="AE14" s="133">
        <v>8502116</v>
      </c>
      <c r="AF14" s="133">
        <v>260731</v>
      </c>
      <c r="AG14" s="133">
        <f t="shared" si="4"/>
        <v>8762847</v>
      </c>
      <c r="AH14" s="133">
        <v>0</v>
      </c>
      <c r="AI14" s="133">
        <v>0</v>
      </c>
      <c r="AJ14" s="133">
        <v>9244</v>
      </c>
      <c r="AK14" s="142">
        <v>0</v>
      </c>
      <c r="AL14" s="133">
        <v>9226849</v>
      </c>
      <c r="AM14" s="133">
        <v>251247</v>
      </c>
      <c r="AN14" s="133">
        <f t="shared" si="5"/>
        <v>9478096</v>
      </c>
      <c r="AO14" s="133">
        <v>0</v>
      </c>
      <c r="AP14" s="133">
        <v>0</v>
      </c>
      <c r="AQ14" s="133">
        <v>26822</v>
      </c>
      <c r="AR14" s="142">
        <v>0</v>
      </c>
      <c r="AS14" s="133">
        <v>9527241</v>
      </c>
      <c r="AT14" s="133">
        <v>236766</v>
      </c>
      <c r="AU14" s="133">
        <f t="shared" si="6"/>
        <v>9764007</v>
      </c>
      <c r="AV14" s="133">
        <v>0</v>
      </c>
      <c r="AW14" s="133">
        <v>0</v>
      </c>
      <c r="AX14" s="133">
        <v>38154</v>
      </c>
      <c r="AY14" s="142">
        <v>0</v>
      </c>
      <c r="AZ14" s="133">
        <v>9770705</v>
      </c>
      <c r="BA14" s="133">
        <v>221994</v>
      </c>
      <c r="BB14" s="133">
        <f t="shared" si="7"/>
        <v>9992699</v>
      </c>
      <c r="BC14" s="133">
        <v>0</v>
      </c>
      <c r="BD14" s="133">
        <v>0</v>
      </c>
      <c r="BE14" s="133">
        <v>44409</v>
      </c>
      <c r="BF14" s="142">
        <v>0</v>
      </c>
      <c r="BG14" s="133">
        <v>9953407</v>
      </c>
      <c r="BH14" s="133">
        <v>124087</v>
      </c>
      <c r="BI14" s="133">
        <f t="shared" si="8"/>
        <v>10077494</v>
      </c>
      <c r="BJ14" s="133">
        <v>0</v>
      </c>
      <c r="BK14" s="133">
        <v>0</v>
      </c>
      <c r="BL14" s="133">
        <v>55860</v>
      </c>
      <c r="BM14" s="142">
        <v>0</v>
      </c>
      <c r="BN14" s="133">
        <v>0</v>
      </c>
      <c r="BO14" s="133">
        <v>0</v>
      </c>
      <c r="BP14" s="133">
        <f t="shared" si="9"/>
        <v>0</v>
      </c>
      <c r="BQ14" s="133">
        <v>0</v>
      </c>
      <c r="BR14" s="133">
        <v>0</v>
      </c>
      <c r="BS14" s="133">
        <v>0</v>
      </c>
      <c r="BT14" s="141">
        <v>0</v>
      </c>
      <c r="BU14" s="133">
        <v>2912592</v>
      </c>
      <c r="BV14" s="133">
        <v>4625</v>
      </c>
      <c r="BW14" s="133">
        <f t="shared" si="10"/>
        <v>2917217</v>
      </c>
      <c r="BX14" s="133">
        <v>0</v>
      </c>
      <c r="BY14" s="133">
        <v>0</v>
      </c>
      <c r="BZ14" s="133">
        <v>0</v>
      </c>
      <c r="CA14" s="142">
        <v>0</v>
      </c>
      <c r="CB14" s="133">
        <v>2912592</v>
      </c>
      <c r="CC14" s="133">
        <v>4625</v>
      </c>
      <c r="CD14" s="133">
        <f t="shared" si="11"/>
        <v>2917217</v>
      </c>
      <c r="CE14" s="133">
        <v>0</v>
      </c>
      <c r="CF14" s="133">
        <v>0</v>
      </c>
      <c r="CG14" s="133">
        <v>0</v>
      </c>
      <c r="CH14" s="142">
        <v>0</v>
      </c>
      <c r="CI14" s="133">
        <v>2912592</v>
      </c>
      <c r="CJ14" s="133">
        <v>4625</v>
      </c>
      <c r="CK14" s="133">
        <f t="shared" si="12"/>
        <v>2917217</v>
      </c>
      <c r="CL14" s="133">
        <v>0</v>
      </c>
      <c r="CM14" s="133">
        <v>0</v>
      </c>
      <c r="CN14" s="133">
        <v>0</v>
      </c>
      <c r="CO14" s="142">
        <v>0</v>
      </c>
      <c r="CP14" s="133">
        <v>2912592</v>
      </c>
      <c r="CQ14" s="133">
        <v>4625</v>
      </c>
      <c r="CR14" s="133">
        <f t="shared" si="13"/>
        <v>2917217</v>
      </c>
      <c r="CS14" s="133">
        <v>0</v>
      </c>
      <c r="CT14" s="133">
        <v>0</v>
      </c>
      <c r="CU14" s="133">
        <v>0</v>
      </c>
      <c r="CV14" s="142">
        <v>0</v>
      </c>
      <c r="CW14" s="133">
        <v>2912592</v>
      </c>
      <c r="CX14" s="133">
        <v>4625</v>
      </c>
      <c r="CY14" s="133">
        <f t="shared" si="14"/>
        <v>2917217</v>
      </c>
      <c r="CZ14" s="133">
        <v>0</v>
      </c>
      <c r="DA14" s="133">
        <v>0</v>
      </c>
      <c r="DB14" s="133">
        <v>0</v>
      </c>
      <c r="DC14" s="142">
        <v>0</v>
      </c>
      <c r="DD14" s="145">
        <v>0</v>
      </c>
      <c r="DE14" s="146">
        <v>0</v>
      </c>
      <c r="DF14" s="146">
        <v>0</v>
      </c>
      <c r="DG14" s="146">
        <v>0</v>
      </c>
      <c r="DH14" s="146">
        <v>0</v>
      </c>
      <c r="DI14" s="146">
        <v>0</v>
      </c>
      <c r="DJ14" s="146">
        <v>0</v>
      </c>
      <c r="DK14" s="146">
        <v>0</v>
      </c>
      <c r="DL14" s="181">
        <v>240544599</v>
      </c>
      <c r="DM14" s="181">
        <v>0</v>
      </c>
      <c r="DN14" s="182">
        <f t="shared" si="15"/>
        <v>240544599</v>
      </c>
    </row>
    <row r="15" spans="1:118" s="12" customFormat="1" ht="26.1" customHeight="1" x14ac:dyDescent="0.15">
      <c r="A15" s="27" t="s">
        <v>79</v>
      </c>
      <c r="B15" s="23" t="s">
        <v>68</v>
      </c>
      <c r="C15" s="133">
        <v>0</v>
      </c>
      <c r="D15" s="133">
        <v>0</v>
      </c>
      <c r="E15" s="133">
        <f t="shared" si="0"/>
        <v>0</v>
      </c>
      <c r="F15" s="133">
        <v>0</v>
      </c>
      <c r="G15" s="133">
        <v>0</v>
      </c>
      <c r="H15" s="133">
        <v>0</v>
      </c>
      <c r="I15" s="141">
        <v>0</v>
      </c>
      <c r="J15" s="133">
        <v>0</v>
      </c>
      <c r="K15" s="133">
        <v>389</v>
      </c>
      <c r="L15" s="133">
        <f t="shared" si="1"/>
        <v>389</v>
      </c>
      <c r="M15" s="133">
        <v>0</v>
      </c>
      <c r="N15" s="133">
        <v>0</v>
      </c>
      <c r="O15" s="133">
        <v>0</v>
      </c>
      <c r="P15" s="141">
        <v>0</v>
      </c>
      <c r="Q15" s="133">
        <v>0</v>
      </c>
      <c r="R15" s="133">
        <v>36961</v>
      </c>
      <c r="S15" s="133">
        <f t="shared" si="2"/>
        <v>36961</v>
      </c>
      <c r="T15" s="133">
        <v>0</v>
      </c>
      <c r="U15" s="133">
        <v>0</v>
      </c>
      <c r="V15" s="133">
        <v>30321</v>
      </c>
      <c r="W15" s="141">
        <v>0</v>
      </c>
      <c r="X15" s="133">
        <v>0</v>
      </c>
      <c r="Y15" s="133">
        <v>4638</v>
      </c>
      <c r="Z15" s="133">
        <f t="shared" si="3"/>
        <v>4638</v>
      </c>
      <c r="AA15" s="133">
        <v>0</v>
      </c>
      <c r="AB15" s="133">
        <v>0</v>
      </c>
      <c r="AC15" s="133">
        <v>30621</v>
      </c>
      <c r="AD15" s="141">
        <v>0</v>
      </c>
      <c r="AE15" s="133">
        <v>0</v>
      </c>
      <c r="AF15" s="133">
        <v>131855</v>
      </c>
      <c r="AG15" s="133">
        <f t="shared" si="4"/>
        <v>131855</v>
      </c>
      <c r="AH15" s="133">
        <v>0</v>
      </c>
      <c r="AI15" s="133">
        <v>0</v>
      </c>
      <c r="AJ15" s="133">
        <v>31468</v>
      </c>
      <c r="AK15" s="142">
        <v>0</v>
      </c>
      <c r="AL15" s="133">
        <v>0</v>
      </c>
      <c r="AM15" s="133">
        <v>458870</v>
      </c>
      <c r="AN15" s="133">
        <f t="shared" si="5"/>
        <v>458870</v>
      </c>
      <c r="AO15" s="133">
        <v>0</v>
      </c>
      <c r="AP15" s="133">
        <v>0</v>
      </c>
      <c r="AQ15" s="133">
        <v>49376</v>
      </c>
      <c r="AR15" s="142">
        <v>0</v>
      </c>
      <c r="AS15" s="133">
        <v>0</v>
      </c>
      <c r="AT15" s="133">
        <v>935721</v>
      </c>
      <c r="AU15" s="133">
        <f t="shared" si="6"/>
        <v>935721</v>
      </c>
      <c r="AV15" s="133">
        <v>0</v>
      </c>
      <c r="AW15" s="133">
        <v>0</v>
      </c>
      <c r="AX15" s="133">
        <v>106263</v>
      </c>
      <c r="AY15" s="142">
        <v>0</v>
      </c>
      <c r="AZ15" s="133">
        <v>0</v>
      </c>
      <c r="BA15" s="133">
        <v>1623905</v>
      </c>
      <c r="BB15" s="133">
        <f t="shared" si="7"/>
        <v>1623905</v>
      </c>
      <c r="BC15" s="133">
        <v>0</v>
      </c>
      <c r="BD15" s="133">
        <v>0</v>
      </c>
      <c r="BE15" s="133">
        <v>248996</v>
      </c>
      <c r="BF15" s="142">
        <v>0</v>
      </c>
      <c r="BG15" s="133">
        <v>51</v>
      </c>
      <c r="BH15" s="133">
        <v>6863030</v>
      </c>
      <c r="BI15" s="133">
        <f t="shared" si="8"/>
        <v>6863081</v>
      </c>
      <c r="BJ15" s="133">
        <v>0</v>
      </c>
      <c r="BK15" s="133">
        <v>0</v>
      </c>
      <c r="BL15" s="133">
        <v>1117737</v>
      </c>
      <c r="BM15" s="142">
        <v>0</v>
      </c>
      <c r="BN15" s="133">
        <v>0</v>
      </c>
      <c r="BO15" s="133">
        <v>0</v>
      </c>
      <c r="BP15" s="133">
        <f t="shared" si="9"/>
        <v>0</v>
      </c>
      <c r="BQ15" s="133">
        <v>0</v>
      </c>
      <c r="BR15" s="133">
        <v>0</v>
      </c>
      <c r="BS15" s="133">
        <v>0</v>
      </c>
      <c r="BT15" s="141">
        <v>0</v>
      </c>
      <c r="BU15" s="133">
        <v>0</v>
      </c>
      <c r="BV15" s="133">
        <v>0</v>
      </c>
      <c r="BW15" s="133">
        <f t="shared" si="10"/>
        <v>0</v>
      </c>
      <c r="BX15" s="133">
        <v>0</v>
      </c>
      <c r="BY15" s="133">
        <v>0</v>
      </c>
      <c r="BZ15" s="133">
        <v>0</v>
      </c>
      <c r="CA15" s="142">
        <v>0</v>
      </c>
      <c r="CB15" s="133">
        <v>0</v>
      </c>
      <c r="CC15" s="133">
        <v>0</v>
      </c>
      <c r="CD15" s="133">
        <f t="shared" si="11"/>
        <v>0</v>
      </c>
      <c r="CE15" s="133">
        <v>0</v>
      </c>
      <c r="CF15" s="133">
        <v>0</v>
      </c>
      <c r="CG15" s="133">
        <v>0</v>
      </c>
      <c r="CH15" s="142">
        <v>0</v>
      </c>
      <c r="CI15" s="133">
        <v>0</v>
      </c>
      <c r="CJ15" s="133">
        <v>3969</v>
      </c>
      <c r="CK15" s="133">
        <f t="shared" si="12"/>
        <v>3969</v>
      </c>
      <c r="CL15" s="133">
        <v>0</v>
      </c>
      <c r="CM15" s="133">
        <v>0</v>
      </c>
      <c r="CN15" s="133">
        <v>0</v>
      </c>
      <c r="CO15" s="142">
        <v>0</v>
      </c>
      <c r="CP15" s="133">
        <v>0</v>
      </c>
      <c r="CQ15" s="133">
        <v>3969</v>
      </c>
      <c r="CR15" s="133">
        <f t="shared" si="13"/>
        <v>3969</v>
      </c>
      <c r="CS15" s="133">
        <v>0</v>
      </c>
      <c r="CT15" s="133">
        <v>0</v>
      </c>
      <c r="CU15" s="133">
        <v>0</v>
      </c>
      <c r="CV15" s="142">
        <v>0</v>
      </c>
      <c r="CW15" s="133">
        <v>0</v>
      </c>
      <c r="CX15" s="133">
        <v>3969</v>
      </c>
      <c r="CY15" s="133">
        <f t="shared" si="14"/>
        <v>3969</v>
      </c>
      <c r="CZ15" s="133">
        <v>0</v>
      </c>
      <c r="DA15" s="133">
        <v>0</v>
      </c>
      <c r="DB15" s="133">
        <v>0</v>
      </c>
      <c r="DC15" s="142">
        <v>0</v>
      </c>
      <c r="DD15" s="145">
        <v>0</v>
      </c>
      <c r="DE15" s="146">
        <v>0</v>
      </c>
      <c r="DF15" s="146">
        <v>0</v>
      </c>
      <c r="DG15" s="146">
        <v>0</v>
      </c>
      <c r="DH15" s="146">
        <v>0</v>
      </c>
      <c r="DI15" s="146">
        <v>0</v>
      </c>
      <c r="DJ15" s="146">
        <v>0</v>
      </c>
      <c r="DK15" s="146">
        <v>0</v>
      </c>
      <c r="DL15" s="181">
        <v>3014714832</v>
      </c>
      <c r="DM15" s="181">
        <v>187377092</v>
      </c>
      <c r="DN15" s="182">
        <f t="shared" si="15"/>
        <v>3202091924</v>
      </c>
    </row>
    <row r="16" spans="1:118" ht="26.1" customHeight="1" x14ac:dyDescent="0.15">
      <c r="A16" s="27" t="s">
        <v>79</v>
      </c>
      <c r="B16" s="23" t="s">
        <v>70</v>
      </c>
      <c r="C16" s="133">
        <v>0</v>
      </c>
      <c r="D16" s="133">
        <v>0</v>
      </c>
      <c r="E16" s="133">
        <f t="shared" si="0"/>
        <v>0</v>
      </c>
      <c r="F16" s="133">
        <v>0</v>
      </c>
      <c r="G16" s="133">
        <v>0</v>
      </c>
      <c r="H16" s="133">
        <v>0</v>
      </c>
      <c r="I16" s="141">
        <v>0</v>
      </c>
      <c r="J16" s="133">
        <v>0</v>
      </c>
      <c r="K16" s="133">
        <v>1610251</v>
      </c>
      <c r="L16" s="133">
        <f t="shared" si="1"/>
        <v>1610251</v>
      </c>
      <c r="M16" s="133">
        <v>0</v>
      </c>
      <c r="N16" s="133">
        <v>0</v>
      </c>
      <c r="O16" s="133">
        <v>2055</v>
      </c>
      <c r="P16" s="141">
        <v>0</v>
      </c>
      <c r="Q16" s="133">
        <v>0</v>
      </c>
      <c r="R16" s="133">
        <v>526923</v>
      </c>
      <c r="S16" s="133">
        <f t="shared" si="2"/>
        <v>526923</v>
      </c>
      <c r="T16" s="133">
        <v>0</v>
      </c>
      <c r="U16" s="133">
        <v>0</v>
      </c>
      <c r="V16" s="133">
        <v>153069</v>
      </c>
      <c r="W16" s="141">
        <v>0</v>
      </c>
      <c r="X16" s="133">
        <v>0</v>
      </c>
      <c r="Y16" s="133">
        <v>542954</v>
      </c>
      <c r="Z16" s="133">
        <f t="shared" si="3"/>
        <v>542954</v>
      </c>
      <c r="AA16" s="133">
        <v>0</v>
      </c>
      <c r="AB16" s="133">
        <v>0</v>
      </c>
      <c r="AC16" s="133">
        <v>836573</v>
      </c>
      <c r="AD16" s="141">
        <v>0</v>
      </c>
      <c r="AE16" s="133">
        <v>0</v>
      </c>
      <c r="AF16" s="133">
        <v>1569475</v>
      </c>
      <c r="AG16" s="133">
        <f t="shared" si="4"/>
        <v>1569475</v>
      </c>
      <c r="AH16" s="133">
        <v>0</v>
      </c>
      <c r="AI16" s="133">
        <v>0</v>
      </c>
      <c r="AJ16" s="133">
        <v>1668235</v>
      </c>
      <c r="AK16" s="142">
        <v>0</v>
      </c>
      <c r="AL16" s="133">
        <v>750300</v>
      </c>
      <c r="AM16" s="133">
        <v>3403038</v>
      </c>
      <c r="AN16" s="133">
        <f t="shared" si="5"/>
        <v>4153338</v>
      </c>
      <c r="AO16" s="133">
        <v>0</v>
      </c>
      <c r="AP16" s="133">
        <v>0</v>
      </c>
      <c r="AQ16" s="133">
        <v>2112911</v>
      </c>
      <c r="AR16" s="142">
        <v>0</v>
      </c>
      <c r="AS16" s="133">
        <v>2849400</v>
      </c>
      <c r="AT16" s="133">
        <v>3525829</v>
      </c>
      <c r="AU16" s="133">
        <f t="shared" si="6"/>
        <v>6375229</v>
      </c>
      <c r="AV16" s="133">
        <v>0</v>
      </c>
      <c r="AW16" s="133">
        <v>0</v>
      </c>
      <c r="AX16" s="133">
        <v>6044122</v>
      </c>
      <c r="AY16" s="142">
        <v>0</v>
      </c>
      <c r="AZ16" s="133">
        <v>4269200</v>
      </c>
      <c r="BA16" s="133">
        <v>1702300</v>
      </c>
      <c r="BB16" s="133">
        <f t="shared" si="7"/>
        <v>5971500</v>
      </c>
      <c r="BC16" s="133">
        <v>0</v>
      </c>
      <c r="BD16" s="133">
        <v>0</v>
      </c>
      <c r="BE16" s="133">
        <v>9071153</v>
      </c>
      <c r="BF16" s="142">
        <v>0</v>
      </c>
      <c r="BG16" s="133">
        <v>4269200</v>
      </c>
      <c r="BH16" s="133">
        <v>8793527</v>
      </c>
      <c r="BI16" s="133">
        <f t="shared" si="8"/>
        <v>13062727</v>
      </c>
      <c r="BJ16" s="133">
        <v>0</v>
      </c>
      <c r="BK16" s="133">
        <v>0</v>
      </c>
      <c r="BL16" s="133">
        <v>12317018</v>
      </c>
      <c r="BM16" s="142">
        <v>0</v>
      </c>
      <c r="BN16" s="133">
        <v>0</v>
      </c>
      <c r="BO16" s="133">
        <v>0</v>
      </c>
      <c r="BP16" s="133">
        <f t="shared" si="9"/>
        <v>0</v>
      </c>
      <c r="BQ16" s="133">
        <v>0</v>
      </c>
      <c r="BR16" s="133">
        <v>0</v>
      </c>
      <c r="BS16" s="133">
        <v>0</v>
      </c>
      <c r="BT16" s="141">
        <v>0</v>
      </c>
      <c r="BU16" s="133">
        <v>0</v>
      </c>
      <c r="BV16" s="133">
        <v>28999</v>
      </c>
      <c r="BW16" s="133">
        <f t="shared" si="10"/>
        <v>28999</v>
      </c>
      <c r="BX16" s="133">
        <v>0</v>
      </c>
      <c r="BY16" s="133">
        <v>0</v>
      </c>
      <c r="BZ16" s="133">
        <v>0</v>
      </c>
      <c r="CA16" s="142">
        <v>0</v>
      </c>
      <c r="CB16" s="133">
        <v>0</v>
      </c>
      <c r="CC16" s="133">
        <v>29000</v>
      </c>
      <c r="CD16" s="133">
        <f t="shared" si="11"/>
        <v>29000</v>
      </c>
      <c r="CE16" s="133">
        <v>0</v>
      </c>
      <c r="CF16" s="133">
        <v>0</v>
      </c>
      <c r="CG16" s="133">
        <v>0</v>
      </c>
      <c r="CH16" s="142">
        <v>0</v>
      </c>
      <c r="CI16" s="133">
        <v>0</v>
      </c>
      <c r="CJ16" s="133">
        <v>30612</v>
      </c>
      <c r="CK16" s="133">
        <f t="shared" si="12"/>
        <v>30612</v>
      </c>
      <c r="CL16" s="133">
        <v>0</v>
      </c>
      <c r="CM16" s="133">
        <v>0</v>
      </c>
      <c r="CN16" s="133">
        <v>0</v>
      </c>
      <c r="CO16" s="142">
        <v>0</v>
      </c>
      <c r="CP16" s="133">
        <v>0</v>
      </c>
      <c r="CQ16" s="133">
        <v>30612</v>
      </c>
      <c r="CR16" s="133">
        <f t="shared" si="13"/>
        <v>30612</v>
      </c>
      <c r="CS16" s="133">
        <v>0</v>
      </c>
      <c r="CT16" s="133">
        <v>0</v>
      </c>
      <c r="CU16" s="133">
        <v>0</v>
      </c>
      <c r="CV16" s="142">
        <v>0</v>
      </c>
      <c r="CW16" s="133">
        <v>0</v>
      </c>
      <c r="CX16" s="133">
        <v>28412</v>
      </c>
      <c r="CY16" s="133">
        <f t="shared" si="14"/>
        <v>28412</v>
      </c>
      <c r="CZ16" s="133">
        <v>0</v>
      </c>
      <c r="DA16" s="133">
        <v>0</v>
      </c>
      <c r="DB16" s="133">
        <v>0</v>
      </c>
      <c r="DC16" s="142">
        <v>0</v>
      </c>
      <c r="DD16" s="145">
        <v>0</v>
      </c>
      <c r="DE16" s="146">
        <v>0</v>
      </c>
      <c r="DF16" s="146">
        <v>0</v>
      </c>
      <c r="DG16" s="146">
        <v>0</v>
      </c>
      <c r="DH16" s="146">
        <v>0</v>
      </c>
      <c r="DI16" s="146">
        <v>0</v>
      </c>
      <c r="DJ16" s="146">
        <v>0</v>
      </c>
      <c r="DK16" s="146">
        <v>0</v>
      </c>
      <c r="DL16" s="181">
        <v>3592699888</v>
      </c>
      <c r="DM16" s="181">
        <v>0</v>
      </c>
      <c r="DN16" s="182">
        <f t="shared" si="15"/>
        <v>3592699888</v>
      </c>
    </row>
    <row r="17" spans="1:119" ht="26.1" customHeight="1" x14ac:dyDescent="0.15">
      <c r="A17" s="27" t="s">
        <v>79</v>
      </c>
      <c r="B17" s="23" t="s">
        <v>64</v>
      </c>
      <c r="C17" s="133">
        <v>0</v>
      </c>
      <c r="D17" s="133">
        <v>0</v>
      </c>
      <c r="E17" s="133">
        <f t="shared" si="0"/>
        <v>0</v>
      </c>
      <c r="F17" s="133">
        <v>0</v>
      </c>
      <c r="G17" s="133">
        <v>0</v>
      </c>
      <c r="H17" s="133">
        <v>0</v>
      </c>
      <c r="I17" s="141">
        <v>0</v>
      </c>
      <c r="J17" s="133">
        <v>0</v>
      </c>
      <c r="K17" s="133">
        <v>0</v>
      </c>
      <c r="L17" s="133">
        <f t="shared" si="1"/>
        <v>0</v>
      </c>
      <c r="M17" s="133">
        <v>0</v>
      </c>
      <c r="N17" s="133">
        <v>0</v>
      </c>
      <c r="O17" s="133">
        <v>0</v>
      </c>
      <c r="P17" s="141">
        <v>0</v>
      </c>
      <c r="Q17" s="133">
        <v>0</v>
      </c>
      <c r="R17" s="133">
        <v>0</v>
      </c>
      <c r="S17" s="133">
        <f t="shared" si="2"/>
        <v>0</v>
      </c>
      <c r="T17" s="133">
        <v>0</v>
      </c>
      <c r="U17" s="133">
        <v>0</v>
      </c>
      <c r="V17" s="133">
        <v>0</v>
      </c>
      <c r="W17" s="141">
        <v>0</v>
      </c>
      <c r="X17" s="133">
        <v>0</v>
      </c>
      <c r="Y17" s="133">
        <v>0</v>
      </c>
      <c r="Z17" s="133">
        <f t="shared" si="3"/>
        <v>0</v>
      </c>
      <c r="AA17" s="133">
        <v>0</v>
      </c>
      <c r="AB17" s="133">
        <v>0</v>
      </c>
      <c r="AC17" s="133">
        <v>0</v>
      </c>
      <c r="AD17" s="141">
        <v>0</v>
      </c>
      <c r="AE17" s="133">
        <v>0</v>
      </c>
      <c r="AF17" s="133">
        <v>0</v>
      </c>
      <c r="AG17" s="133">
        <f t="shared" si="4"/>
        <v>0</v>
      </c>
      <c r="AH17" s="133">
        <v>0</v>
      </c>
      <c r="AI17" s="133">
        <v>0</v>
      </c>
      <c r="AJ17" s="133">
        <v>0</v>
      </c>
      <c r="AK17" s="142">
        <v>0</v>
      </c>
      <c r="AL17" s="133">
        <v>0</v>
      </c>
      <c r="AM17" s="133">
        <v>0</v>
      </c>
      <c r="AN17" s="133">
        <f t="shared" si="5"/>
        <v>0</v>
      </c>
      <c r="AO17" s="133">
        <v>0</v>
      </c>
      <c r="AP17" s="133">
        <v>0</v>
      </c>
      <c r="AQ17" s="133">
        <v>0</v>
      </c>
      <c r="AR17" s="142">
        <v>0</v>
      </c>
      <c r="AS17" s="133">
        <v>0</v>
      </c>
      <c r="AT17" s="133">
        <v>0</v>
      </c>
      <c r="AU17" s="133">
        <f t="shared" si="6"/>
        <v>0</v>
      </c>
      <c r="AV17" s="133">
        <v>0</v>
      </c>
      <c r="AW17" s="133">
        <v>0</v>
      </c>
      <c r="AX17" s="133">
        <v>0</v>
      </c>
      <c r="AY17" s="142">
        <v>0</v>
      </c>
      <c r="AZ17" s="133">
        <v>0</v>
      </c>
      <c r="BA17" s="133">
        <v>0</v>
      </c>
      <c r="BB17" s="133">
        <f t="shared" si="7"/>
        <v>0</v>
      </c>
      <c r="BC17" s="133">
        <v>0</v>
      </c>
      <c r="BD17" s="133">
        <v>0</v>
      </c>
      <c r="BE17" s="133">
        <v>0</v>
      </c>
      <c r="BF17" s="142">
        <v>0</v>
      </c>
      <c r="BG17" s="133">
        <v>0</v>
      </c>
      <c r="BH17" s="133">
        <v>0</v>
      </c>
      <c r="BI17" s="133">
        <f t="shared" si="8"/>
        <v>0</v>
      </c>
      <c r="BJ17" s="133">
        <v>0</v>
      </c>
      <c r="BK17" s="133">
        <v>0</v>
      </c>
      <c r="BL17" s="133">
        <v>0</v>
      </c>
      <c r="BM17" s="142">
        <v>0</v>
      </c>
      <c r="BN17" s="133">
        <v>0</v>
      </c>
      <c r="BO17" s="133">
        <v>0</v>
      </c>
      <c r="BP17" s="133">
        <f t="shared" si="9"/>
        <v>0</v>
      </c>
      <c r="BQ17" s="133">
        <v>0</v>
      </c>
      <c r="BR17" s="133">
        <v>0</v>
      </c>
      <c r="BS17" s="133">
        <v>0</v>
      </c>
      <c r="BT17" s="141">
        <v>0</v>
      </c>
      <c r="BU17" s="133">
        <v>0</v>
      </c>
      <c r="BV17" s="133">
        <v>0</v>
      </c>
      <c r="BW17" s="133">
        <f t="shared" si="10"/>
        <v>0</v>
      </c>
      <c r="BX17" s="133">
        <v>0</v>
      </c>
      <c r="BY17" s="133">
        <v>0</v>
      </c>
      <c r="BZ17" s="133">
        <v>0</v>
      </c>
      <c r="CA17" s="142">
        <v>0</v>
      </c>
      <c r="CB17" s="133">
        <v>0</v>
      </c>
      <c r="CC17" s="133">
        <v>0</v>
      </c>
      <c r="CD17" s="133">
        <f t="shared" si="11"/>
        <v>0</v>
      </c>
      <c r="CE17" s="133">
        <v>0</v>
      </c>
      <c r="CF17" s="133">
        <v>0</v>
      </c>
      <c r="CG17" s="133">
        <v>0</v>
      </c>
      <c r="CH17" s="142">
        <v>0</v>
      </c>
      <c r="CI17" s="133">
        <v>0</v>
      </c>
      <c r="CJ17" s="133">
        <v>0</v>
      </c>
      <c r="CK17" s="133">
        <f t="shared" si="12"/>
        <v>0</v>
      </c>
      <c r="CL17" s="133">
        <v>0</v>
      </c>
      <c r="CM17" s="133">
        <v>0</v>
      </c>
      <c r="CN17" s="133">
        <v>0</v>
      </c>
      <c r="CO17" s="142">
        <v>0</v>
      </c>
      <c r="CP17" s="133">
        <v>0</v>
      </c>
      <c r="CQ17" s="133">
        <v>0</v>
      </c>
      <c r="CR17" s="133">
        <f t="shared" si="13"/>
        <v>0</v>
      </c>
      <c r="CS17" s="133">
        <v>0</v>
      </c>
      <c r="CT17" s="133">
        <v>0</v>
      </c>
      <c r="CU17" s="133">
        <v>0</v>
      </c>
      <c r="CV17" s="142">
        <v>0</v>
      </c>
      <c r="CW17" s="133">
        <v>0</v>
      </c>
      <c r="CX17" s="133">
        <v>0</v>
      </c>
      <c r="CY17" s="133">
        <f t="shared" si="14"/>
        <v>0</v>
      </c>
      <c r="CZ17" s="133">
        <v>0</v>
      </c>
      <c r="DA17" s="133">
        <v>0</v>
      </c>
      <c r="DB17" s="133">
        <v>0</v>
      </c>
      <c r="DC17" s="142">
        <v>0</v>
      </c>
      <c r="DD17" s="145">
        <v>0</v>
      </c>
      <c r="DE17" s="146">
        <v>0</v>
      </c>
      <c r="DF17" s="146">
        <v>0</v>
      </c>
      <c r="DG17" s="146">
        <v>0</v>
      </c>
      <c r="DH17" s="146">
        <v>0</v>
      </c>
      <c r="DI17" s="146">
        <v>0</v>
      </c>
      <c r="DJ17" s="146">
        <v>0</v>
      </c>
      <c r="DK17" s="146">
        <v>0</v>
      </c>
      <c r="DL17" s="181">
        <v>480791166</v>
      </c>
      <c r="DM17" s="181">
        <v>0</v>
      </c>
      <c r="DN17" s="182">
        <f t="shared" si="15"/>
        <v>480791166</v>
      </c>
    </row>
    <row r="18" spans="1:119" ht="26.1" customHeight="1" x14ac:dyDescent="0.15">
      <c r="A18" s="27" t="s">
        <v>79</v>
      </c>
      <c r="B18" s="23" t="s">
        <v>53</v>
      </c>
      <c r="C18" s="133">
        <v>0</v>
      </c>
      <c r="D18" s="133">
        <v>0</v>
      </c>
      <c r="E18" s="133">
        <f t="shared" si="0"/>
        <v>0</v>
      </c>
      <c r="F18" s="133">
        <v>0</v>
      </c>
      <c r="G18" s="133">
        <v>0</v>
      </c>
      <c r="H18" s="133">
        <v>0</v>
      </c>
      <c r="I18" s="141">
        <v>0</v>
      </c>
      <c r="J18" s="133">
        <v>0</v>
      </c>
      <c r="K18" s="133">
        <v>0</v>
      </c>
      <c r="L18" s="133">
        <f t="shared" si="1"/>
        <v>0</v>
      </c>
      <c r="M18" s="133">
        <v>0</v>
      </c>
      <c r="N18" s="133">
        <v>0</v>
      </c>
      <c r="O18" s="133">
        <v>0</v>
      </c>
      <c r="P18" s="141">
        <v>0</v>
      </c>
      <c r="Q18" s="133">
        <v>0</v>
      </c>
      <c r="R18" s="133">
        <v>0</v>
      </c>
      <c r="S18" s="133">
        <f t="shared" si="2"/>
        <v>0</v>
      </c>
      <c r="T18" s="133">
        <v>0</v>
      </c>
      <c r="U18" s="133">
        <v>0</v>
      </c>
      <c r="V18" s="133">
        <v>0</v>
      </c>
      <c r="W18" s="141">
        <v>0</v>
      </c>
      <c r="X18" s="133">
        <v>0</v>
      </c>
      <c r="Y18" s="133">
        <v>0</v>
      </c>
      <c r="Z18" s="133">
        <f t="shared" si="3"/>
        <v>0</v>
      </c>
      <c r="AA18" s="133">
        <v>0</v>
      </c>
      <c r="AB18" s="133">
        <v>0</v>
      </c>
      <c r="AC18" s="133">
        <v>0</v>
      </c>
      <c r="AD18" s="141">
        <v>0</v>
      </c>
      <c r="AE18" s="133">
        <v>5329035</v>
      </c>
      <c r="AF18" s="133">
        <v>7641</v>
      </c>
      <c r="AG18" s="133">
        <f t="shared" si="4"/>
        <v>5336676</v>
      </c>
      <c r="AH18" s="133">
        <v>0</v>
      </c>
      <c r="AI18" s="133">
        <v>0</v>
      </c>
      <c r="AJ18" s="133">
        <v>0</v>
      </c>
      <c r="AK18" s="142">
        <v>0</v>
      </c>
      <c r="AL18" s="133">
        <v>5329060</v>
      </c>
      <c r="AM18" s="133">
        <v>7517</v>
      </c>
      <c r="AN18" s="133">
        <f t="shared" si="5"/>
        <v>5336577</v>
      </c>
      <c r="AO18" s="133">
        <v>0</v>
      </c>
      <c r="AP18" s="133">
        <v>0</v>
      </c>
      <c r="AQ18" s="133">
        <v>99</v>
      </c>
      <c r="AR18" s="142">
        <v>0</v>
      </c>
      <c r="AS18" s="133">
        <v>5329060</v>
      </c>
      <c r="AT18" s="133">
        <v>6216</v>
      </c>
      <c r="AU18" s="133">
        <f t="shared" si="6"/>
        <v>5335276</v>
      </c>
      <c r="AV18" s="133">
        <v>0</v>
      </c>
      <c r="AW18" s="133">
        <v>0</v>
      </c>
      <c r="AX18" s="133">
        <v>1400</v>
      </c>
      <c r="AY18" s="142">
        <v>0</v>
      </c>
      <c r="AZ18" s="133">
        <v>5329060</v>
      </c>
      <c r="BA18" s="133">
        <v>6216</v>
      </c>
      <c r="BB18" s="133">
        <f t="shared" si="7"/>
        <v>5335276</v>
      </c>
      <c r="BC18" s="133">
        <v>0</v>
      </c>
      <c r="BD18" s="133">
        <v>0</v>
      </c>
      <c r="BE18" s="133">
        <v>1400</v>
      </c>
      <c r="BF18" s="142">
        <v>0</v>
      </c>
      <c r="BG18" s="133">
        <v>5329060</v>
      </c>
      <c r="BH18" s="133">
        <v>6216</v>
      </c>
      <c r="BI18" s="133">
        <f t="shared" si="8"/>
        <v>5335276</v>
      </c>
      <c r="BJ18" s="133">
        <v>0</v>
      </c>
      <c r="BK18" s="133">
        <v>0</v>
      </c>
      <c r="BL18" s="133">
        <v>1400</v>
      </c>
      <c r="BM18" s="142">
        <v>0</v>
      </c>
      <c r="BN18" s="133">
        <v>0</v>
      </c>
      <c r="BO18" s="133">
        <v>0</v>
      </c>
      <c r="BP18" s="133">
        <f t="shared" si="9"/>
        <v>0</v>
      </c>
      <c r="BQ18" s="133">
        <v>0</v>
      </c>
      <c r="BR18" s="133">
        <v>0</v>
      </c>
      <c r="BS18" s="133">
        <v>0</v>
      </c>
      <c r="BT18" s="141">
        <v>0</v>
      </c>
      <c r="BU18" s="133">
        <v>3872580</v>
      </c>
      <c r="BV18" s="133">
        <v>4314</v>
      </c>
      <c r="BW18" s="133">
        <f t="shared" si="10"/>
        <v>3876894</v>
      </c>
      <c r="BX18" s="133">
        <v>0</v>
      </c>
      <c r="BY18" s="133">
        <v>0</v>
      </c>
      <c r="BZ18" s="133">
        <v>0</v>
      </c>
      <c r="CA18" s="142">
        <v>0</v>
      </c>
      <c r="CB18" s="133">
        <v>3872627</v>
      </c>
      <c r="CC18" s="133">
        <v>1267</v>
      </c>
      <c r="CD18" s="133">
        <f t="shared" si="11"/>
        <v>3873894</v>
      </c>
      <c r="CE18" s="133">
        <v>0</v>
      </c>
      <c r="CF18" s="133">
        <v>0</v>
      </c>
      <c r="CG18" s="133">
        <v>3000</v>
      </c>
      <c r="CH18" s="142">
        <v>0</v>
      </c>
      <c r="CI18" s="133">
        <v>3872627</v>
      </c>
      <c r="CJ18" s="133">
        <v>1267</v>
      </c>
      <c r="CK18" s="133">
        <f t="shared" si="12"/>
        <v>3873894</v>
      </c>
      <c r="CL18" s="133">
        <v>0</v>
      </c>
      <c r="CM18" s="133">
        <v>0</v>
      </c>
      <c r="CN18" s="133">
        <v>3000</v>
      </c>
      <c r="CO18" s="142">
        <v>0</v>
      </c>
      <c r="CP18" s="133">
        <v>3872627</v>
      </c>
      <c r="CQ18" s="133">
        <v>1267</v>
      </c>
      <c r="CR18" s="133">
        <f t="shared" si="13"/>
        <v>3873894</v>
      </c>
      <c r="CS18" s="133">
        <v>0</v>
      </c>
      <c r="CT18" s="133">
        <v>0</v>
      </c>
      <c r="CU18" s="133">
        <v>3000</v>
      </c>
      <c r="CV18" s="142">
        <v>0</v>
      </c>
      <c r="CW18" s="133">
        <v>3872627</v>
      </c>
      <c r="CX18" s="133">
        <v>1267</v>
      </c>
      <c r="CY18" s="133">
        <f t="shared" si="14"/>
        <v>3873894</v>
      </c>
      <c r="CZ18" s="133">
        <v>0</v>
      </c>
      <c r="DA18" s="133">
        <v>0</v>
      </c>
      <c r="DB18" s="133">
        <v>3000</v>
      </c>
      <c r="DC18" s="142">
        <v>0</v>
      </c>
      <c r="DD18" s="145">
        <v>0</v>
      </c>
      <c r="DE18" s="146">
        <v>0</v>
      </c>
      <c r="DF18" s="146">
        <v>0</v>
      </c>
      <c r="DG18" s="146">
        <v>0</v>
      </c>
      <c r="DH18" s="146">
        <v>0</v>
      </c>
      <c r="DI18" s="146">
        <v>0</v>
      </c>
      <c r="DJ18" s="146">
        <v>0</v>
      </c>
      <c r="DK18" s="146">
        <v>0</v>
      </c>
      <c r="DL18" s="181">
        <v>434486280</v>
      </c>
      <c r="DM18" s="181">
        <v>166996521</v>
      </c>
      <c r="DN18" s="182">
        <f t="shared" si="15"/>
        <v>601482801</v>
      </c>
    </row>
    <row r="19" spans="1:119" ht="26.1" customHeight="1" x14ac:dyDescent="0.15">
      <c r="A19" s="27" t="s">
        <v>79</v>
      </c>
      <c r="B19" s="23" t="s">
        <v>58</v>
      </c>
      <c r="C19" s="133">
        <v>0</v>
      </c>
      <c r="D19" s="133">
        <v>0</v>
      </c>
      <c r="E19" s="133">
        <f t="shared" si="0"/>
        <v>0</v>
      </c>
      <c r="F19" s="133">
        <v>0</v>
      </c>
      <c r="G19" s="133">
        <v>0</v>
      </c>
      <c r="H19" s="133">
        <v>0</v>
      </c>
      <c r="I19" s="141">
        <v>0</v>
      </c>
      <c r="J19" s="133">
        <v>0</v>
      </c>
      <c r="K19" s="133">
        <v>0</v>
      </c>
      <c r="L19" s="133">
        <f t="shared" si="1"/>
        <v>0</v>
      </c>
      <c r="M19" s="133">
        <v>0</v>
      </c>
      <c r="N19" s="133">
        <v>0</v>
      </c>
      <c r="O19" s="133">
        <v>0</v>
      </c>
      <c r="P19" s="141">
        <v>0</v>
      </c>
      <c r="Q19" s="133">
        <v>0</v>
      </c>
      <c r="R19" s="133">
        <v>0</v>
      </c>
      <c r="S19" s="133">
        <f t="shared" si="2"/>
        <v>0</v>
      </c>
      <c r="T19" s="133">
        <v>0</v>
      </c>
      <c r="U19" s="133">
        <v>0</v>
      </c>
      <c r="V19" s="133">
        <v>0</v>
      </c>
      <c r="W19" s="141">
        <v>0</v>
      </c>
      <c r="X19" s="133">
        <v>0</v>
      </c>
      <c r="Y19" s="133">
        <v>5255000</v>
      </c>
      <c r="Z19" s="133">
        <f t="shared" si="3"/>
        <v>5255000</v>
      </c>
      <c r="AA19" s="133">
        <v>0</v>
      </c>
      <c r="AB19" s="133">
        <v>0</v>
      </c>
      <c r="AC19" s="133">
        <v>0</v>
      </c>
      <c r="AD19" s="141">
        <v>0</v>
      </c>
      <c r="AE19" s="133">
        <v>0</v>
      </c>
      <c r="AF19" s="133">
        <v>5255000</v>
      </c>
      <c r="AG19" s="133">
        <f t="shared" si="4"/>
        <v>5255000</v>
      </c>
      <c r="AH19" s="133">
        <v>0</v>
      </c>
      <c r="AI19" s="133">
        <v>0</v>
      </c>
      <c r="AJ19" s="133">
        <v>0</v>
      </c>
      <c r="AK19" s="142">
        <v>0</v>
      </c>
      <c r="AL19" s="133">
        <v>0</v>
      </c>
      <c r="AM19" s="133">
        <v>5255000</v>
      </c>
      <c r="AN19" s="133">
        <f t="shared" si="5"/>
        <v>5255000</v>
      </c>
      <c r="AO19" s="133">
        <v>0</v>
      </c>
      <c r="AP19" s="133">
        <v>0</v>
      </c>
      <c r="AQ19" s="133">
        <v>0</v>
      </c>
      <c r="AR19" s="142">
        <v>0</v>
      </c>
      <c r="AS19" s="133">
        <v>0</v>
      </c>
      <c r="AT19" s="133">
        <v>5655576</v>
      </c>
      <c r="AU19" s="133">
        <f t="shared" si="6"/>
        <v>5655576</v>
      </c>
      <c r="AV19" s="133">
        <v>0</v>
      </c>
      <c r="AW19" s="133">
        <v>0</v>
      </c>
      <c r="AX19" s="133">
        <v>0</v>
      </c>
      <c r="AY19" s="142">
        <v>0</v>
      </c>
      <c r="AZ19" s="133">
        <v>0</v>
      </c>
      <c r="BA19" s="133">
        <v>6773042</v>
      </c>
      <c r="BB19" s="133">
        <f t="shared" si="7"/>
        <v>6773042</v>
      </c>
      <c r="BC19" s="133">
        <v>0</v>
      </c>
      <c r="BD19" s="133">
        <v>0</v>
      </c>
      <c r="BE19" s="133">
        <v>0</v>
      </c>
      <c r="BF19" s="142">
        <v>0</v>
      </c>
      <c r="BG19" s="133">
        <v>5288933</v>
      </c>
      <c r="BH19" s="133">
        <v>2909825</v>
      </c>
      <c r="BI19" s="133">
        <f t="shared" si="8"/>
        <v>8198758</v>
      </c>
      <c r="BJ19" s="133">
        <v>0</v>
      </c>
      <c r="BK19" s="133">
        <v>0</v>
      </c>
      <c r="BL19" s="133">
        <v>3000</v>
      </c>
      <c r="BM19" s="142">
        <v>0</v>
      </c>
      <c r="BN19" s="133">
        <v>0</v>
      </c>
      <c r="BO19" s="133">
        <v>74964</v>
      </c>
      <c r="BP19" s="133">
        <f t="shared" si="9"/>
        <v>74964</v>
      </c>
      <c r="BQ19" s="133">
        <v>0</v>
      </c>
      <c r="BR19" s="133">
        <v>0</v>
      </c>
      <c r="BS19" s="133">
        <v>0</v>
      </c>
      <c r="BT19" s="141">
        <v>0</v>
      </c>
      <c r="BU19" s="133">
        <v>0</v>
      </c>
      <c r="BV19" s="133">
        <v>74964</v>
      </c>
      <c r="BW19" s="133">
        <f t="shared" si="10"/>
        <v>74964</v>
      </c>
      <c r="BX19" s="133">
        <v>0</v>
      </c>
      <c r="BY19" s="133">
        <v>0</v>
      </c>
      <c r="BZ19" s="133">
        <v>0</v>
      </c>
      <c r="CA19" s="142">
        <v>0</v>
      </c>
      <c r="CB19" s="133">
        <v>0</v>
      </c>
      <c r="CC19" s="133">
        <v>74964</v>
      </c>
      <c r="CD19" s="133">
        <f t="shared" si="11"/>
        <v>74964</v>
      </c>
      <c r="CE19" s="133">
        <v>0</v>
      </c>
      <c r="CF19" s="133">
        <v>0</v>
      </c>
      <c r="CG19" s="133">
        <v>0</v>
      </c>
      <c r="CH19" s="142">
        <v>0</v>
      </c>
      <c r="CI19" s="133">
        <v>0</v>
      </c>
      <c r="CJ19" s="133">
        <v>74964</v>
      </c>
      <c r="CK19" s="133">
        <f t="shared" si="12"/>
        <v>74964</v>
      </c>
      <c r="CL19" s="133">
        <v>0</v>
      </c>
      <c r="CM19" s="133">
        <v>0</v>
      </c>
      <c r="CN19" s="133">
        <v>0</v>
      </c>
      <c r="CO19" s="142">
        <v>0</v>
      </c>
      <c r="CP19" s="133">
        <v>0</v>
      </c>
      <c r="CQ19" s="133">
        <v>74964</v>
      </c>
      <c r="CR19" s="133">
        <f t="shared" si="13"/>
        <v>74964</v>
      </c>
      <c r="CS19" s="133">
        <v>0</v>
      </c>
      <c r="CT19" s="133">
        <v>0</v>
      </c>
      <c r="CU19" s="133">
        <v>0</v>
      </c>
      <c r="CV19" s="142">
        <v>0</v>
      </c>
      <c r="CW19" s="133">
        <v>0</v>
      </c>
      <c r="CX19" s="133">
        <v>74964</v>
      </c>
      <c r="CY19" s="133">
        <f t="shared" si="14"/>
        <v>74964</v>
      </c>
      <c r="CZ19" s="133">
        <v>0</v>
      </c>
      <c r="DA19" s="133">
        <v>0</v>
      </c>
      <c r="DB19" s="133">
        <v>0</v>
      </c>
      <c r="DC19" s="142">
        <v>0</v>
      </c>
      <c r="DD19" s="145">
        <v>0</v>
      </c>
      <c r="DE19" s="146">
        <v>0</v>
      </c>
      <c r="DF19" s="146">
        <v>0</v>
      </c>
      <c r="DG19" s="146">
        <v>0</v>
      </c>
      <c r="DH19" s="146">
        <v>0</v>
      </c>
      <c r="DI19" s="146">
        <v>0</v>
      </c>
      <c r="DJ19" s="146">
        <v>0</v>
      </c>
      <c r="DK19" s="146">
        <v>0</v>
      </c>
      <c r="DL19" s="181">
        <v>343519892</v>
      </c>
      <c r="DM19" s="181">
        <v>0</v>
      </c>
      <c r="DN19" s="182">
        <f t="shared" si="15"/>
        <v>343519892</v>
      </c>
    </row>
    <row r="20" spans="1:119" ht="26.1" customHeight="1" x14ac:dyDescent="0.15">
      <c r="A20" s="27" t="s">
        <v>79</v>
      </c>
      <c r="B20" s="23" t="s">
        <v>67</v>
      </c>
      <c r="C20" s="133">
        <v>0</v>
      </c>
      <c r="D20" s="133">
        <v>0</v>
      </c>
      <c r="E20" s="133">
        <f t="shared" si="0"/>
        <v>0</v>
      </c>
      <c r="F20" s="133">
        <v>0</v>
      </c>
      <c r="G20" s="133">
        <v>0</v>
      </c>
      <c r="H20" s="133">
        <v>0</v>
      </c>
      <c r="I20" s="141">
        <v>0</v>
      </c>
      <c r="J20" s="133">
        <v>0</v>
      </c>
      <c r="K20" s="133">
        <v>99</v>
      </c>
      <c r="L20" s="133">
        <f t="shared" si="1"/>
        <v>99</v>
      </c>
      <c r="M20" s="133">
        <v>0</v>
      </c>
      <c r="N20" s="133">
        <v>0</v>
      </c>
      <c r="O20" s="133">
        <v>0</v>
      </c>
      <c r="P20" s="141">
        <v>0</v>
      </c>
      <c r="Q20" s="133">
        <v>0</v>
      </c>
      <c r="R20" s="133">
        <v>1314052</v>
      </c>
      <c r="S20" s="133">
        <f t="shared" si="2"/>
        <v>1314052</v>
      </c>
      <c r="T20" s="133">
        <v>0</v>
      </c>
      <c r="U20" s="133">
        <v>0</v>
      </c>
      <c r="V20" s="133">
        <v>0</v>
      </c>
      <c r="W20" s="141">
        <v>0</v>
      </c>
      <c r="X20" s="133">
        <v>975671</v>
      </c>
      <c r="Y20" s="133">
        <v>2862425</v>
      </c>
      <c r="Z20" s="133">
        <f t="shared" si="3"/>
        <v>3838096</v>
      </c>
      <c r="AA20" s="133">
        <v>0</v>
      </c>
      <c r="AB20" s="133">
        <v>0</v>
      </c>
      <c r="AC20" s="133">
        <v>0</v>
      </c>
      <c r="AD20" s="141">
        <v>0</v>
      </c>
      <c r="AE20" s="133">
        <v>975671</v>
      </c>
      <c r="AF20" s="133">
        <v>3123716</v>
      </c>
      <c r="AG20" s="133">
        <f t="shared" si="4"/>
        <v>4099387</v>
      </c>
      <c r="AH20" s="133">
        <v>0</v>
      </c>
      <c r="AI20" s="133">
        <v>0</v>
      </c>
      <c r="AJ20" s="133">
        <v>5367</v>
      </c>
      <c r="AK20" s="142">
        <v>0</v>
      </c>
      <c r="AL20" s="133">
        <v>975569</v>
      </c>
      <c r="AM20" s="133">
        <v>3379705</v>
      </c>
      <c r="AN20" s="133">
        <f t="shared" si="5"/>
        <v>4355274</v>
      </c>
      <c r="AO20" s="133">
        <v>0</v>
      </c>
      <c r="AP20" s="133">
        <v>0</v>
      </c>
      <c r="AQ20" s="133">
        <v>5669</v>
      </c>
      <c r="AR20" s="142">
        <v>0</v>
      </c>
      <c r="AS20" s="133">
        <v>975569</v>
      </c>
      <c r="AT20" s="133">
        <v>3944535</v>
      </c>
      <c r="AU20" s="133">
        <f t="shared" si="6"/>
        <v>4920104</v>
      </c>
      <c r="AV20" s="133">
        <v>0</v>
      </c>
      <c r="AW20" s="133">
        <v>0</v>
      </c>
      <c r="AX20" s="133">
        <v>6044</v>
      </c>
      <c r="AY20" s="142">
        <v>0</v>
      </c>
      <c r="AZ20" s="133">
        <v>975569</v>
      </c>
      <c r="BA20" s="133">
        <v>3912703</v>
      </c>
      <c r="BB20" s="133">
        <f t="shared" si="7"/>
        <v>4888272</v>
      </c>
      <c r="BC20" s="133">
        <v>0</v>
      </c>
      <c r="BD20" s="133">
        <v>0</v>
      </c>
      <c r="BE20" s="133">
        <v>28326</v>
      </c>
      <c r="BF20" s="142">
        <v>0</v>
      </c>
      <c r="BG20" s="133">
        <v>975569</v>
      </c>
      <c r="BH20" s="133">
        <v>4052403</v>
      </c>
      <c r="BI20" s="133">
        <f t="shared" si="8"/>
        <v>5027972</v>
      </c>
      <c r="BJ20" s="133">
        <v>0</v>
      </c>
      <c r="BK20" s="133">
        <v>0</v>
      </c>
      <c r="BL20" s="133">
        <v>50597</v>
      </c>
      <c r="BM20" s="142">
        <v>0</v>
      </c>
      <c r="BN20" s="133">
        <v>698870</v>
      </c>
      <c r="BO20" s="133">
        <v>410076</v>
      </c>
      <c r="BP20" s="133">
        <f t="shared" si="9"/>
        <v>1108946</v>
      </c>
      <c r="BQ20" s="133">
        <v>0</v>
      </c>
      <c r="BR20" s="133">
        <v>0</v>
      </c>
      <c r="BS20" s="133">
        <v>0</v>
      </c>
      <c r="BT20" s="141">
        <v>0</v>
      </c>
      <c r="BU20" s="133">
        <v>698870</v>
      </c>
      <c r="BV20" s="133">
        <v>402417</v>
      </c>
      <c r="BW20" s="133">
        <f t="shared" si="10"/>
        <v>1101287</v>
      </c>
      <c r="BX20" s="133">
        <v>0</v>
      </c>
      <c r="BY20" s="133">
        <v>0</v>
      </c>
      <c r="BZ20" s="133">
        <v>7659</v>
      </c>
      <c r="CA20" s="142">
        <v>0</v>
      </c>
      <c r="CB20" s="133">
        <v>698870</v>
      </c>
      <c r="CC20" s="133">
        <v>402417</v>
      </c>
      <c r="CD20" s="133">
        <f t="shared" si="11"/>
        <v>1101287</v>
      </c>
      <c r="CE20" s="133">
        <v>0</v>
      </c>
      <c r="CF20" s="133">
        <v>0</v>
      </c>
      <c r="CG20" s="133">
        <v>7659</v>
      </c>
      <c r="CH20" s="142">
        <v>0</v>
      </c>
      <c r="CI20" s="133">
        <v>698870</v>
      </c>
      <c r="CJ20" s="133">
        <v>402416</v>
      </c>
      <c r="CK20" s="133">
        <f t="shared" si="12"/>
        <v>1101286</v>
      </c>
      <c r="CL20" s="133">
        <v>0</v>
      </c>
      <c r="CM20" s="133">
        <v>0</v>
      </c>
      <c r="CN20" s="133">
        <v>7660</v>
      </c>
      <c r="CO20" s="142">
        <v>0</v>
      </c>
      <c r="CP20" s="133">
        <v>698870</v>
      </c>
      <c r="CQ20" s="133">
        <v>399901</v>
      </c>
      <c r="CR20" s="133">
        <f t="shared" si="13"/>
        <v>1098771</v>
      </c>
      <c r="CS20" s="133">
        <v>0</v>
      </c>
      <c r="CT20" s="133">
        <v>0</v>
      </c>
      <c r="CU20" s="133">
        <v>10175</v>
      </c>
      <c r="CV20" s="142">
        <v>0</v>
      </c>
      <c r="CW20" s="133">
        <v>698870</v>
      </c>
      <c r="CX20" s="133">
        <v>372201</v>
      </c>
      <c r="CY20" s="133">
        <f t="shared" si="14"/>
        <v>1071071</v>
      </c>
      <c r="CZ20" s="133">
        <v>0</v>
      </c>
      <c r="DA20" s="133">
        <v>0</v>
      </c>
      <c r="DB20" s="133">
        <v>37875</v>
      </c>
      <c r="DC20" s="142">
        <v>0</v>
      </c>
      <c r="DD20" s="145">
        <v>0</v>
      </c>
      <c r="DE20" s="146">
        <v>0</v>
      </c>
      <c r="DF20" s="146">
        <v>0</v>
      </c>
      <c r="DG20" s="146">
        <v>0</v>
      </c>
      <c r="DH20" s="146">
        <v>0</v>
      </c>
      <c r="DI20" s="146">
        <v>0</v>
      </c>
      <c r="DJ20" s="146">
        <v>0</v>
      </c>
      <c r="DK20" s="146">
        <v>0</v>
      </c>
      <c r="DL20" s="181">
        <v>2410291421</v>
      </c>
      <c r="DM20" s="181">
        <v>0</v>
      </c>
      <c r="DN20" s="182">
        <f t="shared" si="15"/>
        <v>2410291421</v>
      </c>
    </row>
    <row r="21" spans="1:119" ht="26.1" customHeight="1" x14ac:dyDescent="0.15">
      <c r="A21" s="27" t="s">
        <v>79</v>
      </c>
      <c r="B21" s="23" t="s">
        <v>49</v>
      </c>
      <c r="C21" s="133">
        <v>0</v>
      </c>
      <c r="D21" s="133">
        <v>0</v>
      </c>
      <c r="E21" s="133">
        <f t="shared" si="0"/>
        <v>0</v>
      </c>
      <c r="F21" s="133">
        <v>0</v>
      </c>
      <c r="G21" s="133">
        <v>0</v>
      </c>
      <c r="H21" s="133">
        <v>0</v>
      </c>
      <c r="I21" s="141">
        <v>0</v>
      </c>
      <c r="J21" s="133">
        <v>0</v>
      </c>
      <c r="K21" s="133">
        <v>0</v>
      </c>
      <c r="L21" s="133">
        <f t="shared" si="1"/>
        <v>0</v>
      </c>
      <c r="M21" s="133">
        <v>0</v>
      </c>
      <c r="N21" s="133">
        <v>0</v>
      </c>
      <c r="O21" s="133">
        <v>0</v>
      </c>
      <c r="P21" s="141">
        <v>0</v>
      </c>
      <c r="Q21" s="133">
        <v>0</v>
      </c>
      <c r="R21" s="133">
        <v>0</v>
      </c>
      <c r="S21" s="133">
        <f t="shared" si="2"/>
        <v>0</v>
      </c>
      <c r="T21" s="133">
        <v>0</v>
      </c>
      <c r="U21" s="133">
        <v>0</v>
      </c>
      <c r="V21" s="133">
        <v>0</v>
      </c>
      <c r="W21" s="141">
        <v>0</v>
      </c>
      <c r="X21" s="133">
        <v>0</v>
      </c>
      <c r="Y21" s="133">
        <v>21550</v>
      </c>
      <c r="Z21" s="133">
        <f t="shared" si="3"/>
        <v>21550</v>
      </c>
      <c r="AA21" s="133">
        <v>0</v>
      </c>
      <c r="AB21" s="133">
        <v>0</v>
      </c>
      <c r="AC21" s="133">
        <v>0</v>
      </c>
      <c r="AD21" s="141">
        <v>0</v>
      </c>
      <c r="AE21" s="133">
        <v>0</v>
      </c>
      <c r="AF21" s="133">
        <v>21550</v>
      </c>
      <c r="AG21" s="133">
        <f t="shared" si="4"/>
        <v>21550</v>
      </c>
      <c r="AH21" s="133">
        <v>0</v>
      </c>
      <c r="AI21" s="133">
        <v>0</v>
      </c>
      <c r="AJ21" s="133">
        <v>0</v>
      </c>
      <c r="AK21" s="142">
        <v>0</v>
      </c>
      <c r="AL21" s="133">
        <v>0</v>
      </c>
      <c r="AM21" s="133">
        <v>21550</v>
      </c>
      <c r="AN21" s="133">
        <f t="shared" si="5"/>
        <v>21550</v>
      </c>
      <c r="AO21" s="133">
        <v>0</v>
      </c>
      <c r="AP21" s="133">
        <v>0</v>
      </c>
      <c r="AQ21" s="133">
        <v>0</v>
      </c>
      <c r="AR21" s="142">
        <v>0</v>
      </c>
      <c r="AS21" s="133">
        <v>0</v>
      </c>
      <c r="AT21" s="133">
        <v>21550</v>
      </c>
      <c r="AU21" s="133">
        <f t="shared" si="6"/>
        <v>21550</v>
      </c>
      <c r="AV21" s="133">
        <v>0</v>
      </c>
      <c r="AW21" s="133">
        <v>0</v>
      </c>
      <c r="AX21" s="133">
        <v>0</v>
      </c>
      <c r="AY21" s="142">
        <v>0</v>
      </c>
      <c r="AZ21" s="133">
        <v>0</v>
      </c>
      <c r="BA21" s="133">
        <v>21550</v>
      </c>
      <c r="BB21" s="133">
        <f t="shared" si="7"/>
        <v>21550</v>
      </c>
      <c r="BC21" s="133">
        <v>0</v>
      </c>
      <c r="BD21" s="133">
        <v>0</v>
      </c>
      <c r="BE21" s="133">
        <v>0</v>
      </c>
      <c r="BF21" s="142">
        <v>0</v>
      </c>
      <c r="BG21" s="133">
        <v>0</v>
      </c>
      <c r="BH21" s="133">
        <v>21550</v>
      </c>
      <c r="BI21" s="133">
        <f t="shared" si="8"/>
        <v>21550</v>
      </c>
      <c r="BJ21" s="133">
        <v>0</v>
      </c>
      <c r="BK21" s="133">
        <v>0</v>
      </c>
      <c r="BL21" s="133">
        <v>0</v>
      </c>
      <c r="BM21" s="142">
        <v>0</v>
      </c>
      <c r="BN21" s="133">
        <v>0</v>
      </c>
      <c r="BO21" s="133">
        <v>5317</v>
      </c>
      <c r="BP21" s="133">
        <f t="shared" si="9"/>
        <v>5317</v>
      </c>
      <c r="BQ21" s="133">
        <v>0</v>
      </c>
      <c r="BR21" s="133">
        <v>0</v>
      </c>
      <c r="BS21" s="133">
        <v>0</v>
      </c>
      <c r="BT21" s="141">
        <v>0</v>
      </c>
      <c r="BU21" s="133">
        <v>0</v>
      </c>
      <c r="BV21" s="133">
        <v>5317</v>
      </c>
      <c r="BW21" s="133">
        <f t="shared" si="10"/>
        <v>5317</v>
      </c>
      <c r="BX21" s="133">
        <v>0</v>
      </c>
      <c r="BY21" s="133">
        <v>0</v>
      </c>
      <c r="BZ21" s="133">
        <v>0</v>
      </c>
      <c r="CA21" s="142">
        <v>0</v>
      </c>
      <c r="CB21" s="133">
        <v>0</v>
      </c>
      <c r="CC21" s="133">
        <v>5317</v>
      </c>
      <c r="CD21" s="133">
        <f t="shared" si="11"/>
        <v>5317</v>
      </c>
      <c r="CE21" s="133">
        <v>0</v>
      </c>
      <c r="CF21" s="133">
        <v>0</v>
      </c>
      <c r="CG21" s="133">
        <v>0</v>
      </c>
      <c r="CH21" s="142">
        <v>0</v>
      </c>
      <c r="CI21" s="133">
        <v>0</v>
      </c>
      <c r="CJ21" s="133">
        <v>5317</v>
      </c>
      <c r="CK21" s="133">
        <f t="shared" si="12"/>
        <v>5317</v>
      </c>
      <c r="CL21" s="133">
        <v>0</v>
      </c>
      <c r="CM21" s="133">
        <v>0</v>
      </c>
      <c r="CN21" s="133">
        <v>0</v>
      </c>
      <c r="CO21" s="142">
        <v>0</v>
      </c>
      <c r="CP21" s="133">
        <v>0</v>
      </c>
      <c r="CQ21" s="133">
        <v>5317</v>
      </c>
      <c r="CR21" s="133">
        <f t="shared" si="13"/>
        <v>5317</v>
      </c>
      <c r="CS21" s="133">
        <v>0</v>
      </c>
      <c r="CT21" s="133">
        <v>0</v>
      </c>
      <c r="CU21" s="133">
        <v>0</v>
      </c>
      <c r="CV21" s="142">
        <v>0</v>
      </c>
      <c r="CW21" s="133">
        <v>0</v>
      </c>
      <c r="CX21" s="133">
        <v>5317</v>
      </c>
      <c r="CY21" s="133">
        <f t="shared" si="14"/>
        <v>5317</v>
      </c>
      <c r="CZ21" s="133">
        <v>0</v>
      </c>
      <c r="DA21" s="133">
        <v>0</v>
      </c>
      <c r="DB21" s="133">
        <v>0</v>
      </c>
      <c r="DC21" s="142">
        <v>0</v>
      </c>
      <c r="DD21" s="145">
        <v>0</v>
      </c>
      <c r="DE21" s="146">
        <v>0</v>
      </c>
      <c r="DF21" s="146">
        <v>0</v>
      </c>
      <c r="DG21" s="146">
        <v>0</v>
      </c>
      <c r="DH21" s="146">
        <v>0</v>
      </c>
      <c r="DI21" s="146">
        <v>0</v>
      </c>
      <c r="DJ21" s="146">
        <v>0</v>
      </c>
      <c r="DK21" s="146">
        <v>0</v>
      </c>
      <c r="DL21" s="181">
        <v>76633439</v>
      </c>
      <c r="DM21" s="181">
        <v>0</v>
      </c>
      <c r="DN21" s="182">
        <f t="shared" si="15"/>
        <v>76633439</v>
      </c>
    </row>
    <row r="22" spans="1:119" ht="26.1" customHeight="1" x14ac:dyDescent="0.15">
      <c r="A22" s="27" t="s">
        <v>79</v>
      </c>
      <c r="B22" s="23" t="s">
        <v>51</v>
      </c>
      <c r="C22" s="133">
        <v>0</v>
      </c>
      <c r="D22" s="133">
        <v>0</v>
      </c>
      <c r="E22" s="133">
        <f t="shared" si="0"/>
        <v>0</v>
      </c>
      <c r="F22" s="133">
        <v>0</v>
      </c>
      <c r="G22" s="133">
        <v>0</v>
      </c>
      <c r="H22" s="133">
        <v>0</v>
      </c>
      <c r="I22" s="141">
        <v>0</v>
      </c>
      <c r="J22" s="133">
        <v>0</v>
      </c>
      <c r="K22" s="133">
        <v>0</v>
      </c>
      <c r="L22" s="133">
        <f t="shared" si="1"/>
        <v>0</v>
      </c>
      <c r="M22" s="133">
        <v>0</v>
      </c>
      <c r="N22" s="133">
        <v>0</v>
      </c>
      <c r="O22" s="133">
        <v>0</v>
      </c>
      <c r="P22" s="141">
        <v>0</v>
      </c>
      <c r="Q22" s="133">
        <v>0</v>
      </c>
      <c r="R22" s="133">
        <v>0</v>
      </c>
      <c r="S22" s="133">
        <f t="shared" si="2"/>
        <v>0</v>
      </c>
      <c r="T22" s="133">
        <v>0</v>
      </c>
      <c r="U22" s="133">
        <v>0</v>
      </c>
      <c r="V22" s="133">
        <v>0</v>
      </c>
      <c r="W22" s="141">
        <v>0</v>
      </c>
      <c r="X22" s="133">
        <v>229828</v>
      </c>
      <c r="Y22" s="133">
        <v>17138</v>
      </c>
      <c r="Z22" s="133">
        <f t="shared" si="3"/>
        <v>246966</v>
      </c>
      <c r="AA22" s="133">
        <v>0</v>
      </c>
      <c r="AB22" s="133">
        <v>0</v>
      </c>
      <c r="AC22" s="133">
        <v>0</v>
      </c>
      <c r="AD22" s="141">
        <v>0</v>
      </c>
      <c r="AE22" s="133">
        <v>0</v>
      </c>
      <c r="AF22" s="133">
        <v>0</v>
      </c>
      <c r="AG22" s="133">
        <f t="shared" si="4"/>
        <v>0</v>
      </c>
      <c r="AH22" s="133">
        <v>0</v>
      </c>
      <c r="AI22" s="133">
        <v>0</v>
      </c>
      <c r="AJ22" s="133">
        <v>0</v>
      </c>
      <c r="AK22" s="142">
        <v>0</v>
      </c>
      <c r="AL22" s="133">
        <v>229828</v>
      </c>
      <c r="AM22" s="133">
        <v>17138</v>
      </c>
      <c r="AN22" s="133">
        <f t="shared" si="5"/>
        <v>246966</v>
      </c>
      <c r="AO22" s="133">
        <v>0</v>
      </c>
      <c r="AP22" s="133">
        <v>0</v>
      </c>
      <c r="AQ22" s="133">
        <v>0</v>
      </c>
      <c r="AR22" s="142">
        <v>0</v>
      </c>
      <c r="AS22" s="133">
        <v>229828</v>
      </c>
      <c r="AT22" s="133">
        <v>17138</v>
      </c>
      <c r="AU22" s="133">
        <f t="shared" si="6"/>
        <v>246966</v>
      </c>
      <c r="AV22" s="133">
        <v>0</v>
      </c>
      <c r="AW22" s="133">
        <v>0</v>
      </c>
      <c r="AX22" s="133">
        <v>0</v>
      </c>
      <c r="AY22" s="142">
        <v>0</v>
      </c>
      <c r="AZ22" s="133">
        <v>229828</v>
      </c>
      <c r="BA22" s="133">
        <v>659</v>
      </c>
      <c r="BB22" s="133">
        <f t="shared" si="7"/>
        <v>230487</v>
      </c>
      <c r="BC22" s="133">
        <v>0</v>
      </c>
      <c r="BD22" s="133">
        <v>0</v>
      </c>
      <c r="BE22" s="133">
        <v>16479</v>
      </c>
      <c r="BF22" s="142">
        <v>0</v>
      </c>
      <c r="BG22" s="133">
        <v>229828</v>
      </c>
      <c r="BH22" s="133">
        <v>659</v>
      </c>
      <c r="BI22" s="133">
        <f t="shared" si="8"/>
        <v>230487</v>
      </c>
      <c r="BJ22" s="133">
        <v>0</v>
      </c>
      <c r="BK22" s="133">
        <v>0</v>
      </c>
      <c r="BL22" s="133">
        <v>16479</v>
      </c>
      <c r="BM22" s="142">
        <v>0</v>
      </c>
      <c r="BN22" s="133">
        <v>633399</v>
      </c>
      <c r="BO22" s="133">
        <v>1693601</v>
      </c>
      <c r="BP22" s="133">
        <f t="shared" si="9"/>
        <v>2327000</v>
      </c>
      <c r="BQ22" s="133">
        <v>0</v>
      </c>
      <c r="BR22" s="133">
        <v>0</v>
      </c>
      <c r="BS22" s="133">
        <v>0</v>
      </c>
      <c r="BT22" s="141">
        <v>0</v>
      </c>
      <c r="BU22" s="133">
        <v>0</v>
      </c>
      <c r="BV22" s="133">
        <v>0</v>
      </c>
      <c r="BW22" s="133">
        <f t="shared" si="10"/>
        <v>0</v>
      </c>
      <c r="BX22" s="133">
        <v>0</v>
      </c>
      <c r="BY22" s="133">
        <v>0</v>
      </c>
      <c r="BZ22" s="133">
        <v>0</v>
      </c>
      <c r="CA22" s="142">
        <v>0</v>
      </c>
      <c r="CB22" s="133">
        <v>633399</v>
      </c>
      <c r="CC22" s="133">
        <v>1693601</v>
      </c>
      <c r="CD22" s="133">
        <f t="shared" si="11"/>
        <v>2327000</v>
      </c>
      <c r="CE22" s="133">
        <v>0</v>
      </c>
      <c r="CF22" s="133">
        <v>0</v>
      </c>
      <c r="CG22" s="133">
        <v>0</v>
      </c>
      <c r="CH22" s="142">
        <v>0</v>
      </c>
      <c r="CI22" s="133">
        <v>633399</v>
      </c>
      <c r="CJ22" s="133">
        <v>1693601</v>
      </c>
      <c r="CK22" s="133">
        <f t="shared" si="12"/>
        <v>2327000</v>
      </c>
      <c r="CL22" s="133">
        <v>0</v>
      </c>
      <c r="CM22" s="133">
        <v>0</v>
      </c>
      <c r="CN22" s="133">
        <v>0</v>
      </c>
      <c r="CO22" s="142">
        <v>0</v>
      </c>
      <c r="CP22" s="133">
        <v>633399</v>
      </c>
      <c r="CQ22" s="133">
        <v>388107</v>
      </c>
      <c r="CR22" s="133">
        <f t="shared" si="13"/>
        <v>1021506</v>
      </c>
      <c r="CS22" s="133">
        <v>0</v>
      </c>
      <c r="CT22" s="133">
        <v>0</v>
      </c>
      <c r="CU22" s="133">
        <v>5494</v>
      </c>
      <c r="CV22" s="142">
        <v>0</v>
      </c>
      <c r="CW22" s="133">
        <v>633399</v>
      </c>
      <c r="CX22" s="133">
        <v>140754</v>
      </c>
      <c r="CY22" s="133">
        <f t="shared" si="14"/>
        <v>774153</v>
      </c>
      <c r="CZ22" s="133">
        <v>0</v>
      </c>
      <c r="DA22" s="133">
        <v>0</v>
      </c>
      <c r="DB22" s="133">
        <v>22932</v>
      </c>
      <c r="DC22" s="142">
        <v>0</v>
      </c>
      <c r="DD22" s="145">
        <v>0</v>
      </c>
      <c r="DE22" s="146">
        <v>0</v>
      </c>
      <c r="DF22" s="146">
        <v>0</v>
      </c>
      <c r="DG22" s="146">
        <v>0</v>
      </c>
      <c r="DH22" s="146">
        <v>0</v>
      </c>
      <c r="DI22" s="146">
        <v>0</v>
      </c>
      <c r="DJ22" s="146">
        <v>0</v>
      </c>
      <c r="DK22" s="146">
        <v>0</v>
      </c>
      <c r="DL22" s="181">
        <v>113600821</v>
      </c>
      <c r="DM22" s="181">
        <v>0</v>
      </c>
      <c r="DN22" s="182">
        <f t="shared" si="15"/>
        <v>113600821</v>
      </c>
    </row>
    <row r="23" spans="1:119" ht="26.1" customHeight="1" x14ac:dyDescent="0.15">
      <c r="A23" s="27" t="s">
        <v>79</v>
      </c>
      <c r="B23" s="23" t="s">
        <v>57</v>
      </c>
      <c r="C23" s="133">
        <v>0</v>
      </c>
      <c r="D23" s="133">
        <v>0</v>
      </c>
      <c r="E23" s="133">
        <f t="shared" si="0"/>
        <v>0</v>
      </c>
      <c r="F23" s="133">
        <v>0</v>
      </c>
      <c r="G23" s="133">
        <v>0</v>
      </c>
      <c r="H23" s="133">
        <v>0</v>
      </c>
      <c r="I23" s="141">
        <v>0</v>
      </c>
      <c r="J23" s="133">
        <v>255155</v>
      </c>
      <c r="K23" s="133">
        <v>18029</v>
      </c>
      <c r="L23" s="133">
        <f t="shared" si="1"/>
        <v>273184</v>
      </c>
      <c r="M23" s="133">
        <v>0</v>
      </c>
      <c r="N23" s="133">
        <v>0</v>
      </c>
      <c r="O23" s="133">
        <v>0</v>
      </c>
      <c r="P23" s="141">
        <v>0</v>
      </c>
      <c r="Q23" s="133">
        <v>497094</v>
      </c>
      <c r="R23" s="133">
        <v>18029</v>
      </c>
      <c r="S23" s="133">
        <f t="shared" si="2"/>
        <v>515123</v>
      </c>
      <c r="T23" s="133">
        <v>0</v>
      </c>
      <c r="U23" s="133">
        <v>0</v>
      </c>
      <c r="V23" s="133">
        <v>0</v>
      </c>
      <c r="W23" s="141">
        <v>0</v>
      </c>
      <c r="X23" s="133">
        <v>718220</v>
      </c>
      <c r="Y23" s="133">
        <v>18029</v>
      </c>
      <c r="Z23" s="133">
        <f t="shared" si="3"/>
        <v>736249</v>
      </c>
      <c r="AA23" s="133">
        <v>0</v>
      </c>
      <c r="AB23" s="133">
        <v>0</v>
      </c>
      <c r="AC23" s="133">
        <v>0</v>
      </c>
      <c r="AD23" s="141">
        <v>0</v>
      </c>
      <c r="AE23" s="133">
        <v>1466923</v>
      </c>
      <c r="AF23" s="133">
        <v>0</v>
      </c>
      <c r="AG23" s="133">
        <f t="shared" si="4"/>
        <v>1466923</v>
      </c>
      <c r="AH23" s="133">
        <v>0</v>
      </c>
      <c r="AI23" s="133">
        <v>0</v>
      </c>
      <c r="AJ23" s="133">
        <v>0</v>
      </c>
      <c r="AK23" s="142">
        <v>0</v>
      </c>
      <c r="AL23" s="133">
        <v>1484841</v>
      </c>
      <c r="AM23" s="133">
        <v>0</v>
      </c>
      <c r="AN23" s="133">
        <f t="shared" si="5"/>
        <v>1484841</v>
      </c>
      <c r="AO23" s="133">
        <v>0</v>
      </c>
      <c r="AP23" s="133">
        <v>0</v>
      </c>
      <c r="AQ23" s="133">
        <v>0</v>
      </c>
      <c r="AR23" s="142">
        <v>0</v>
      </c>
      <c r="AS23" s="133">
        <v>1543353</v>
      </c>
      <c r="AT23" s="133">
        <v>0</v>
      </c>
      <c r="AU23" s="133">
        <f t="shared" si="6"/>
        <v>1543353</v>
      </c>
      <c r="AV23" s="133">
        <v>0</v>
      </c>
      <c r="AW23" s="133">
        <v>0</v>
      </c>
      <c r="AX23" s="133">
        <v>0</v>
      </c>
      <c r="AY23" s="142">
        <v>0</v>
      </c>
      <c r="AZ23" s="133">
        <v>1554135</v>
      </c>
      <c r="BA23" s="133">
        <v>0</v>
      </c>
      <c r="BB23" s="133">
        <f t="shared" si="7"/>
        <v>1554135</v>
      </c>
      <c r="BC23" s="133">
        <v>0</v>
      </c>
      <c r="BD23" s="133">
        <v>0</v>
      </c>
      <c r="BE23" s="133">
        <v>0</v>
      </c>
      <c r="BF23" s="142">
        <v>0</v>
      </c>
      <c r="BG23" s="133">
        <v>1565755</v>
      </c>
      <c r="BH23" s="133">
        <v>0</v>
      </c>
      <c r="BI23" s="133">
        <f t="shared" si="8"/>
        <v>1565755</v>
      </c>
      <c r="BJ23" s="133">
        <v>0</v>
      </c>
      <c r="BK23" s="133">
        <v>0</v>
      </c>
      <c r="BL23" s="133">
        <v>0</v>
      </c>
      <c r="BM23" s="142">
        <v>0</v>
      </c>
      <c r="BN23" s="133">
        <v>0</v>
      </c>
      <c r="BO23" s="133">
        <v>0</v>
      </c>
      <c r="BP23" s="133">
        <f t="shared" si="9"/>
        <v>0</v>
      </c>
      <c r="BQ23" s="133">
        <v>0</v>
      </c>
      <c r="BR23" s="133">
        <v>0</v>
      </c>
      <c r="BS23" s="133">
        <v>0</v>
      </c>
      <c r="BT23" s="141">
        <v>0</v>
      </c>
      <c r="BU23" s="133">
        <v>0</v>
      </c>
      <c r="BV23" s="133">
        <v>0</v>
      </c>
      <c r="BW23" s="133">
        <f t="shared" si="10"/>
        <v>0</v>
      </c>
      <c r="BX23" s="133">
        <v>0</v>
      </c>
      <c r="BY23" s="133">
        <v>0</v>
      </c>
      <c r="BZ23" s="133">
        <v>0</v>
      </c>
      <c r="CA23" s="142">
        <v>0</v>
      </c>
      <c r="CB23" s="133">
        <v>0</v>
      </c>
      <c r="CC23" s="133">
        <v>0</v>
      </c>
      <c r="CD23" s="133">
        <f t="shared" si="11"/>
        <v>0</v>
      </c>
      <c r="CE23" s="133">
        <v>0</v>
      </c>
      <c r="CF23" s="133">
        <v>0</v>
      </c>
      <c r="CG23" s="133">
        <v>0</v>
      </c>
      <c r="CH23" s="142">
        <v>0</v>
      </c>
      <c r="CI23" s="133">
        <v>0</v>
      </c>
      <c r="CJ23" s="133">
        <v>0</v>
      </c>
      <c r="CK23" s="133">
        <f t="shared" si="12"/>
        <v>0</v>
      </c>
      <c r="CL23" s="133">
        <v>0</v>
      </c>
      <c r="CM23" s="133">
        <v>0</v>
      </c>
      <c r="CN23" s="133">
        <v>0</v>
      </c>
      <c r="CO23" s="142">
        <v>0</v>
      </c>
      <c r="CP23" s="133">
        <v>0</v>
      </c>
      <c r="CQ23" s="133">
        <v>0</v>
      </c>
      <c r="CR23" s="133">
        <f t="shared" si="13"/>
        <v>0</v>
      </c>
      <c r="CS23" s="133">
        <v>0</v>
      </c>
      <c r="CT23" s="133">
        <v>0</v>
      </c>
      <c r="CU23" s="133">
        <v>0</v>
      </c>
      <c r="CV23" s="142">
        <v>0</v>
      </c>
      <c r="CW23" s="133">
        <v>0</v>
      </c>
      <c r="CX23" s="133">
        <v>0</v>
      </c>
      <c r="CY23" s="133">
        <f t="shared" si="14"/>
        <v>0</v>
      </c>
      <c r="CZ23" s="133">
        <v>0</v>
      </c>
      <c r="DA23" s="133">
        <v>0</v>
      </c>
      <c r="DB23" s="133">
        <v>0</v>
      </c>
      <c r="DC23" s="142">
        <v>0</v>
      </c>
      <c r="DD23" s="145">
        <v>0</v>
      </c>
      <c r="DE23" s="146">
        <v>0</v>
      </c>
      <c r="DF23" s="146">
        <v>0</v>
      </c>
      <c r="DG23" s="146">
        <v>0</v>
      </c>
      <c r="DH23" s="146">
        <v>0</v>
      </c>
      <c r="DI23" s="146">
        <v>0</v>
      </c>
      <c r="DJ23" s="146">
        <v>0</v>
      </c>
      <c r="DK23" s="146">
        <v>0</v>
      </c>
      <c r="DL23" s="181">
        <v>72454473</v>
      </c>
      <c r="DM23" s="181">
        <v>0</v>
      </c>
      <c r="DN23" s="182">
        <f t="shared" si="15"/>
        <v>72454473</v>
      </c>
    </row>
    <row r="24" spans="1:119" ht="26.1" customHeight="1" x14ac:dyDescent="0.15">
      <c r="A24" s="27" t="s">
        <v>79</v>
      </c>
      <c r="B24" s="23" t="s">
        <v>130</v>
      </c>
      <c r="C24" s="133">
        <v>0</v>
      </c>
      <c r="D24" s="133">
        <v>1047</v>
      </c>
      <c r="E24" s="133">
        <f t="shared" si="0"/>
        <v>1047</v>
      </c>
      <c r="F24" s="133">
        <v>0</v>
      </c>
      <c r="G24" s="133">
        <v>0</v>
      </c>
      <c r="H24" s="133">
        <v>0</v>
      </c>
      <c r="I24" s="141">
        <v>0</v>
      </c>
      <c r="J24" s="133">
        <v>18066</v>
      </c>
      <c r="K24" s="133">
        <v>607707</v>
      </c>
      <c r="L24" s="133">
        <f t="shared" si="1"/>
        <v>625773</v>
      </c>
      <c r="M24" s="133">
        <v>0</v>
      </c>
      <c r="N24" s="133">
        <v>0</v>
      </c>
      <c r="O24" s="133">
        <v>0</v>
      </c>
      <c r="P24" s="141">
        <v>0</v>
      </c>
      <c r="Q24" s="133">
        <v>416670</v>
      </c>
      <c r="R24" s="133">
        <v>725298</v>
      </c>
      <c r="S24" s="133">
        <f t="shared" si="2"/>
        <v>1141968</v>
      </c>
      <c r="T24" s="133">
        <v>0</v>
      </c>
      <c r="U24" s="133">
        <v>0</v>
      </c>
      <c r="V24" s="133">
        <v>2909</v>
      </c>
      <c r="W24" s="141">
        <v>0</v>
      </c>
      <c r="X24" s="133">
        <v>465289</v>
      </c>
      <c r="Y24" s="133">
        <v>7015968</v>
      </c>
      <c r="Z24" s="133">
        <f t="shared" si="3"/>
        <v>7481257</v>
      </c>
      <c r="AA24" s="133">
        <v>0</v>
      </c>
      <c r="AB24" s="133">
        <v>0</v>
      </c>
      <c r="AC24" s="133">
        <v>80940</v>
      </c>
      <c r="AD24" s="141">
        <v>0</v>
      </c>
      <c r="AE24" s="133">
        <v>501598</v>
      </c>
      <c r="AF24" s="133">
        <v>2923456</v>
      </c>
      <c r="AG24" s="133">
        <f t="shared" si="4"/>
        <v>3425054</v>
      </c>
      <c r="AH24" s="133">
        <v>0</v>
      </c>
      <c r="AI24" s="133">
        <v>0</v>
      </c>
      <c r="AJ24" s="133">
        <v>123312</v>
      </c>
      <c r="AK24" s="142">
        <v>0</v>
      </c>
      <c r="AL24" s="133">
        <v>544246</v>
      </c>
      <c r="AM24" s="133">
        <v>2921358</v>
      </c>
      <c r="AN24" s="133">
        <f t="shared" si="5"/>
        <v>3465604</v>
      </c>
      <c r="AO24" s="133">
        <v>0</v>
      </c>
      <c r="AP24" s="133">
        <v>0</v>
      </c>
      <c r="AQ24" s="133">
        <v>319673</v>
      </c>
      <c r="AR24" s="142">
        <v>0</v>
      </c>
      <c r="AS24" s="133">
        <v>547839</v>
      </c>
      <c r="AT24" s="133">
        <v>2643718</v>
      </c>
      <c r="AU24" s="133">
        <f t="shared" si="6"/>
        <v>3191557</v>
      </c>
      <c r="AV24" s="133">
        <v>0</v>
      </c>
      <c r="AW24" s="133">
        <v>0</v>
      </c>
      <c r="AX24" s="133">
        <v>799880</v>
      </c>
      <c r="AY24" s="142">
        <v>0</v>
      </c>
      <c r="AZ24" s="133">
        <v>563670</v>
      </c>
      <c r="BA24" s="133">
        <v>4196444</v>
      </c>
      <c r="BB24" s="133">
        <f t="shared" si="7"/>
        <v>4760114</v>
      </c>
      <c r="BC24" s="133">
        <v>0</v>
      </c>
      <c r="BD24" s="133">
        <v>0</v>
      </c>
      <c r="BE24" s="133">
        <v>956382</v>
      </c>
      <c r="BF24" s="142">
        <v>0</v>
      </c>
      <c r="BG24" s="133">
        <v>563670</v>
      </c>
      <c r="BH24" s="133">
        <v>5043394</v>
      </c>
      <c r="BI24" s="133">
        <f t="shared" si="8"/>
        <v>5607064</v>
      </c>
      <c r="BJ24" s="133">
        <v>0</v>
      </c>
      <c r="BK24" s="133">
        <v>0</v>
      </c>
      <c r="BL24" s="133">
        <v>2603932</v>
      </c>
      <c r="BM24" s="142">
        <v>0</v>
      </c>
      <c r="BN24" s="133">
        <v>0</v>
      </c>
      <c r="BO24" s="133">
        <v>0</v>
      </c>
      <c r="BP24" s="133">
        <f t="shared" si="9"/>
        <v>0</v>
      </c>
      <c r="BQ24" s="133">
        <v>0</v>
      </c>
      <c r="BR24" s="133">
        <v>0</v>
      </c>
      <c r="BS24" s="133">
        <v>0</v>
      </c>
      <c r="BT24" s="141">
        <v>0</v>
      </c>
      <c r="BU24" s="133">
        <v>0</v>
      </c>
      <c r="BV24" s="133">
        <v>5336075</v>
      </c>
      <c r="BW24" s="133">
        <f t="shared" si="10"/>
        <v>5336075</v>
      </c>
      <c r="BX24" s="133">
        <v>0</v>
      </c>
      <c r="BY24" s="133">
        <v>0</v>
      </c>
      <c r="BZ24" s="133">
        <v>10000</v>
      </c>
      <c r="CA24" s="142">
        <v>0</v>
      </c>
      <c r="CB24" s="133">
        <v>0</v>
      </c>
      <c r="CC24" s="133">
        <v>0</v>
      </c>
      <c r="CD24" s="133">
        <f t="shared" si="11"/>
        <v>0</v>
      </c>
      <c r="CE24" s="133">
        <v>0</v>
      </c>
      <c r="CF24" s="133">
        <v>0</v>
      </c>
      <c r="CG24" s="133">
        <v>10000</v>
      </c>
      <c r="CH24" s="142">
        <v>0</v>
      </c>
      <c r="CI24" s="133">
        <v>0</v>
      </c>
      <c r="CJ24" s="133">
        <v>0</v>
      </c>
      <c r="CK24" s="133">
        <f t="shared" si="12"/>
        <v>0</v>
      </c>
      <c r="CL24" s="133">
        <v>0</v>
      </c>
      <c r="CM24" s="133">
        <v>0</v>
      </c>
      <c r="CN24" s="133">
        <v>15000</v>
      </c>
      <c r="CO24" s="142">
        <v>0</v>
      </c>
      <c r="CP24" s="133">
        <v>0</v>
      </c>
      <c r="CQ24" s="133">
        <v>0</v>
      </c>
      <c r="CR24" s="133">
        <f t="shared" si="13"/>
        <v>0</v>
      </c>
      <c r="CS24" s="133">
        <v>0</v>
      </c>
      <c r="CT24" s="133">
        <v>0</v>
      </c>
      <c r="CU24" s="133">
        <v>15000</v>
      </c>
      <c r="CV24" s="142">
        <v>0</v>
      </c>
      <c r="CW24" s="133">
        <v>0</v>
      </c>
      <c r="CX24" s="133">
        <v>0</v>
      </c>
      <c r="CY24" s="133">
        <f t="shared" si="14"/>
        <v>0</v>
      </c>
      <c r="CZ24" s="133">
        <v>0</v>
      </c>
      <c r="DA24" s="133">
        <v>0</v>
      </c>
      <c r="DB24" s="133">
        <v>15000</v>
      </c>
      <c r="DC24" s="142">
        <v>0</v>
      </c>
      <c r="DD24" s="145">
        <v>0</v>
      </c>
      <c r="DE24" s="146">
        <v>0</v>
      </c>
      <c r="DF24" s="146">
        <v>0</v>
      </c>
      <c r="DG24" s="146">
        <v>0</v>
      </c>
      <c r="DH24" s="146">
        <v>0</v>
      </c>
      <c r="DI24" s="146">
        <v>0</v>
      </c>
      <c r="DJ24" s="146">
        <v>0</v>
      </c>
      <c r="DK24" s="146">
        <v>0</v>
      </c>
      <c r="DL24" s="181">
        <v>924777902</v>
      </c>
      <c r="DM24" s="181">
        <v>0</v>
      </c>
      <c r="DN24" s="182">
        <f t="shared" si="15"/>
        <v>924777902</v>
      </c>
    </row>
    <row r="25" spans="1:119" ht="26.1" customHeight="1" x14ac:dyDescent="0.15">
      <c r="A25" s="27" t="s">
        <v>79</v>
      </c>
      <c r="B25" s="23" t="s">
        <v>56</v>
      </c>
      <c r="C25" s="133">
        <v>0</v>
      </c>
      <c r="D25" s="133">
        <v>0</v>
      </c>
      <c r="E25" s="133">
        <f>SUM(C25,D25)</f>
        <v>0</v>
      </c>
      <c r="F25" s="133">
        <v>0</v>
      </c>
      <c r="G25" s="133">
        <v>0</v>
      </c>
      <c r="H25" s="133">
        <v>0</v>
      </c>
      <c r="I25" s="141">
        <v>0</v>
      </c>
      <c r="J25" s="133">
        <v>0</v>
      </c>
      <c r="K25" s="133">
        <v>0</v>
      </c>
      <c r="L25" s="133">
        <f>SUM(J25,K25)</f>
        <v>0</v>
      </c>
      <c r="M25" s="133">
        <v>0</v>
      </c>
      <c r="N25" s="133">
        <v>0</v>
      </c>
      <c r="O25" s="133">
        <v>0</v>
      </c>
      <c r="P25" s="141">
        <v>0</v>
      </c>
      <c r="Q25" s="133">
        <v>0</v>
      </c>
      <c r="R25" s="133">
        <v>0</v>
      </c>
      <c r="S25" s="133">
        <f>SUM(Q25,R25)</f>
        <v>0</v>
      </c>
      <c r="T25" s="133">
        <v>0</v>
      </c>
      <c r="U25" s="133">
        <v>0</v>
      </c>
      <c r="V25" s="133">
        <v>0</v>
      </c>
      <c r="W25" s="141">
        <v>0</v>
      </c>
      <c r="X25" s="133">
        <v>0</v>
      </c>
      <c r="Y25" s="133">
        <v>0</v>
      </c>
      <c r="Z25" s="133">
        <f>SUM(X25,Y25)</f>
        <v>0</v>
      </c>
      <c r="AA25" s="133">
        <v>0</v>
      </c>
      <c r="AB25" s="133">
        <v>0</v>
      </c>
      <c r="AC25" s="133">
        <v>0</v>
      </c>
      <c r="AD25" s="141">
        <v>0</v>
      </c>
      <c r="AE25" s="133">
        <v>42947508</v>
      </c>
      <c r="AF25" s="133">
        <v>17949</v>
      </c>
      <c r="AG25" s="133">
        <f>SUM(AE25,AF25)</f>
        <v>42965457</v>
      </c>
      <c r="AH25" s="133">
        <v>0</v>
      </c>
      <c r="AI25" s="133">
        <v>0</v>
      </c>
      <c r="AJ25" s="133">
        <v>702</v>
      </c>
      <c r="AK25" s="142">
        <v>0</v>
      </c>
      <c r="AL25" s="133">
        <v>42947508</v>
      </c>
      <c r="AM25" s="133">
        <v>0</v>
      </c>
      <c r="AN25" s="133">
        <f>SUM(AL25,AM25)</f>
        <v>42947508</v>
      </c>
      <c r="AO25" s="133">
        <v>0</v>
      </c>
      <c r="AP25" s="133">
        <v>0</v>
      </c>
      <c r="AQ25" s="133">
        <v>18651</v>
      </c>
      <c r="AR25" s="142">
        <v>0</v>
      </c>
      <c r="AS25" s="133">
        <v>42947508</v>
      </c>
      <c r="AT25" s="133">
        <v>0</v>
      </c>
      <c r="AU25" s="133">
        <f>SUM(AS25,AT25)</f>
        <v>42947508</v>
      </c>
      <c r="AV25" s="133">
        <v>0</v>
      </c>
      <c r="AW25" s="133">
        <v>0</v>
      </c>
      <c r="AX25" s="133">
        <v>18651</v>
      </c>
      <c r="AY25" s="142">
        <v>0</v>
      </c>
      <c r="AZ25" s="133">
        <v>42947508</v>
      </c>
      <c r="BA25" s="133">
        <v>0</v>
      </c>
      <c r="BB25" s="133">
        <f>SUM(AZ25,BA25)</f>
        <v>42947508</v>
      </c>
      <c r="BC25" s="133">
        <v>0</v>
      </c>
      <c r="BD25" s="133">
        <v>0</v>
      </c>
      <c r="BE25" s="133">
        <v>18651</v>
      </c>
      <c r="BF25" s="142">
        <v>0</v>
      </c>
      <c r="BG25" s="133">
        <v>42947508</v>
      </c>
      <c r="BH25" s="133">
        <v>0</v>
      </c>
      <c r="BI25" s="133">
        <f>SUM(BG25,BH25)</f>
        <v>42947508</v>
      </c>
      <c r="BJ25" s="133">
        <v>0</v>
      </c>
      <c r="BK25" s="133">
        <v>0</v>
      </c>
      <c r="BL25" s="133">
        <v>18651</v>
      </c>
      <c r="BM25" s="142">
        <v>0</v>
      </c>
      <c r="BN25" s="133">
        <v>0</v>
      </c>
      <c r="BO25" s="133">
        <v>0</v>
      </c>
      <c r="BP25" s="133">
        <f>SUM(BN25,BO25)</f>
        <v>0</v>
      </c>
      <c r="BQ25" s="133">
        <v>0</v>
      </c>
      <c r="BR25" s="133">
        <v>0</v>
      </c>
      <c r="BS25" s="133">
        <v>0</v>
      </c>
      <c r="BT25" s="141">
        <v>0</v>
      </c>
      <c r="BU25" s="133">
        <v>37556760</v>
      </c>
      <c r="BV25" s="133">
        <v>17688</v>
      </c>
      <c r="BW25" s="133">
        <f>SUM(BU25,BV25)</f>
        <v>37574448</v>
      </c>
      <c r="BX25" s="133">
        <v>0</v>
      </c>
      <c r="BY25" s="133">
        <v>0</v>
      </c>
      <c r="BZ25" s="133">
        <v>0</v>
      </c>
      <c r="CA25" s="142">
        <v>0</v>
      </c>
      <c r="CB25" s="133">
        <v>37556760</v>
      </c>
      <c r="CC25" s="133">
        <v>17688</v>
      </c>
      <c r="CD25" s="133">
        <f>SUM(CB25,CC25)</f>
        <v>37574448</v>
      </c>
      <c r="CE25" s="133">
        <v>0</v>
      </c>
      <c r="CF25" s="133">
        <v>0</v>
      </c>
      <c r="CG25" s="133">
        <v>0</v>
      </c>
      <c r="CH25" s="142">
        <v>0</v>
      </c>
      <c r="CI25" s="133">
        <v>37556760</v>
      </c>
      <c r="CJ25" s="133">
        <v>4832129</v>
      </c>
      <c r="CK25" s="133">
        <f>SUM(CI25,CJ25)</f>
        <v>42388889</v>
      </c>
      <c r="CL25" s="133">
        <v>0</v>
      </c>
      <c r="CM25" s="133">
        <v>0</v>
      </c>
      <c r="CN25" s="133">
        <v>0</v>
      </c>
      <c r="CO25" s="142">
        <v>0</v>
      </c>
      <c r="CP25" s="133">
        <v>42388889</v>
      </c>
      <c r="CQ25" s="133">
        <v>0</v>
      </c>
      <c r="CR25" s="133">
        <f>SUM(CP25,CQ25)</f>
        <v>42388889</v>
      </c>
      <c r="CS25" s="133">
        <v>0</v>
      </c>
      <c r="CT25" s="133">
        <v>0</v>
      </c>
      <c r="CU25" s="133">
        <v>0</v>
      </c>
      <c r="CV25" s="142">
        <v>0</v>
      </c>
      <c r="CW25" s="133">
        <v>42388889</v>
      </c>
      <c r="CX25" s="133">
        <v>0</v>
      </c>
      <c r="CY25" s="133">
        <f>SUM(CW25,CX25)</f>
        <v>42388889</v>
      </c>
      <c r="CZ25" s="133">
        <v>0</v>
      </c>
      <c r="DA25" s="133">
        <v>0</v>
      </c>
      <c r="DB25" s="133">
        <v>0</v>
      </c>
      <c r="DC25" s="142">
        <v>0</v>
      </c>
      <c r="DD25" s="145">
        <v>0</v>
      </c>
      <c r="DE25" s="146">
        <v>0</v>
      </c>
      <c r="DF25" s="146">
        <v>0</v>
      </c>
      <c r="DG25" s="146">
        <v>0</v>
      </c>
      <c r="DH25" s="146">
        <v>0</v>
      </c>
      <c r="DI25" s="146">
        <v>0</v>
      </c>
      <c r="DJ25" s="146">
        <v>0</v>
      </c>
      <c r="DK25" s="146">
        <v>0</v>
      </c>
      <c r="DL25" s="181">
        <v>1583938824</v>
      </c>
      <c r="DM25" s="181">
        <v>411071555</v>
      </c>
      <c r="DN25" s="182">
        <f t="shared" si="15"/>
        <v>1995010379</v>
      </c>
    </row>
    <row r="26" spans="1:119" ht="26.1" customHeight="1" x14ac:dyDescent="0.15">
      <c r="A26" s="27" t="s">
        <v>79</v>
      </c>
      <c r="B26" s="23" t="s">
        <v>59</v>
      </c>
      <c r="C26" s="133">
        <v>0</v>
      </c>
      <c r="D26" s="133">
        <v>0</v>
      </c>
      <c r="E26" s="133">
        <f t="shared" si="0"/>
        <v>0</v>
      </c>
      <c r="F26" s="133">
        <v>0</v>
      </c>
      <c r="G26" s="133">
        <v>0</v>
      </c>
      <c r="H26" s="133">
        <v>0</v>
      </c>
      <c r="I26" s="141">
        <v>0</v>
      </c>
      <c r="J26" s="133">
        <v>0</v>
      </c>
      <c r="K26" s="133">
        <v>935003</v>
      </c>
      <c r="L26" s="133">
        <f t="shared" si="1"/>
        <v>935003</v>
      </c>
      <c r="M26" s="133">
        <v>0</v>
      </c>
      <c r="N26" s="133">
        <v>0</v>
      </c>
      <c r="O26" s="133">
        <v>0</v>
      </c>
      <c r="P26" s="141">
        <v>0</v>
      </c>
      <c r="Q26" s="133">
        <v>0</v>
      </c>
      <c r="R26" s="133">
        <v>1057277</v>
      </c>
      <c r="S26" s="133">
        <f t="shared" si="2"/>
        <v>1057277</v>
      </c>
      <c r="T26" s="133">
        <v>0</v>
      </c>
      <c r="U26" s="133">
        <v>0</v>
      </c>
      <c r="V26" s="133">
        <v>0</v>
      </c>
      <c r="W26" s="141">
        <v>0</v>
      </c>
      <c r="X26" s="133">
        <v>0</v>
      </c>
      <c r="Y26" s="133">
        <v>167</v>
      </c>
      <c r="Z26" s="133">
        <f t="shared" si="3"/>
        <v>167</v>
      </c>
      <c r="AA26" s="133">
        <v>0</v>
      </c>
      <c r="AB26" s="133">
        <v>0</v>
      </c>
      <c r="AC26" s="133">
        <v>0</v>
      </c>
      <c r="AD26" s="141">
        <v>0</v>
      </c>
      <c r="AE26" s="133">
        <v>0</v>
      </c>
      <c r="AF26" s="133">
        <v>0</v>
      </c>
      <c r="AG26" s="133">
        <f t="shared" si="4"/>
        <v>0</v>
      </c>
      <c r="AH26" s="133">
        <v>0</v>
      </c>
      <c r="AI26" s="133">
        <v>0</v>
      </c>
      <c r="AJ26" s="133">
        <v>0</v>
      </c>
      <c r="AK26" s="142">
        <v>0</v>
      </c>
      <c r="AL26" s="133">
        <v>0</v>
      </c>
      <c r="AM26" s="133">
        <v>0</v>
      </c>
      <c r="AN26" s="133">
        <f t="shared" ref="AN26:AN38" si="16">SUM(AL26,AM26)</f>
        <v>0</v>
      </c>
      <c r="AO26" s="133">
        <v>0</v>
      </c>
      <c r="AP26" s="133">
        <v>0</v>
      </c>
      <c r="AQ26" s="133">
        <v>0</v>
      </c>
      <c r="AR26" s="142">
        <v>0</v>
      </c>
      <c r="AS26" s="133">
        <v>0</v>
      </c>
      <c r="AT26" s="133">
        <v>0</v>
      </c>
      <c r="AU26" s="133">
        <f t="shared" ref="AU26:AU38" si="17">SUM(AS26,AT26)</f>
        <v>0</v>
      </c>
      <c r="AV26" s="133">
        <v>0</v>
      </c>
      <c r="AW26" s="133">
        <v>0</v>
      </c>
      <c r="AX26" s="133">
        <v>0</v>
      </c>
      <c r="AY26" s="142">
        <v>0</v>
      </c>
      <c r="AZ26" s="133">
        <v>0</v>
      </c>
      <c r="BA26" s="133">
        <v>0</v>
      </c>
      <c r="BB26" s="133">
        <f t="shared" ref="BB26:BB38" si="18">SUM(AZ26,BA26)</f>
        <v>0</v>
      </c>
      <c r="BC26" s="133">
        <v>0</v>
      </c>
      <c r="BD26" s="133">
        <v>0</v>
      </c>
      <c r="BE26" s="133">
        <v>0</v>
      </c>
      <c r="BF26" s="142">
        <v>0</v>
      </c>
      <c r="BG26" s="133">
        <v>0</v>
      </c>
      <c r="BH26" s="133">
        <v>0</v>
      </c>
      <c r="BI26" s="133">
        <f t="shared" ref="BI26:BI38" si="19">SUM(BG26,BH26)</f>
        <v>0</v>
      </c>
      <c r="BJ26" s="133">
        <v>0</v>
      </c>
      <c r="BK26" s="133">
        <v>0</v>
      </c>
      <c r="BL26" s="133">
        <v>0</v>
      </c>
      <c r="BM26" s="142">
        <v>0</v>
      </c>
      <c r="BN26" s="133">
        <v>0</v>
      </c>
      <c r="BO26" s="133">
        <v>0</v>
      </c>
      <c r="BP26" s="133">
        <f t="shared" si="9"/>
        <v>0</v>
      </c>
      <c r="BQ26" s="133">
        <v>0</v>
      </c>
      <c r="BR26" s="133">
        <v>0</v>
      </c>
      <c r="BS26" s="133">
        <v>0</v>
      </c>
      <c r="BT26" s="141">
        <v>0</v>
      </c>
      <c r="BU26" s="133">
        <v>0</v>
      </c>
      <c r="BV26" s="133">
        <v>0</v>
      </c>
      <c r="BW26" s="133">
        <f t="shared" ref="BW26:BW38" si="20">SUM(BU26,BV26)</f>
        <v>0</v>
      </c>
      <c r="BX26" s="133">
        <v>0</v>
      </c>
      <c r="BY26" s="133">
        <v>0</v>
      </c>
      <c r="BZ26" s="133">
        <v>0</v>
      </c>
      <c r="CA26" s="142">
        <v>0</v>
      </c>
      <c r="CB26" s="133">
        <v>0</v>
      </c>
      <c r="CC26" s="133">
        <v>0</v>
      </c>
      <c r="CD26" s="133">
        <f t="shared" si="11"/>
        <v>0</v>
      </c>
      <c r="CE26" s="133">
        <v>0</v>
      </c>
      <c r="CF26" s="133">
        <v>0</v>
      </c>
      <c r="CG26" s="133">
        <v>0</v>
      </c>
      <c r="CH26" s="142">
        <v>0</v>
      </c>
      <c r="CI26" s="133">
        <v>0</v>
      </c>
      <c r="CJ26" s="133">
        <v>0</v>
      </c>
      <c r="CK26" s="133">
        <f t="shared" ref="CK26:CK38" si="21">SUM(CI26,CJ26)</f>
        <v>0</v>
      </c>
      <c r="CL26" s="133">
        <v>0</v>
      </c>
      <c r="CM26" s="133">
        <v>0</v>
      </c>
      <c r="CN26" s="133">
        <v>0</v>
      </c>
      <c r="CO26" s="142">
        <v>0</v>
      </c>
      <c r="CP26" s="133">
        <v>0</v>
      </c>
      <c r="CQ26" s="133">
        <v>0</v>
      </c>
      <c r="CR26" s="133">
        <f t="shared" ref="CR26:CR38" si="22">SUM(CP26,CQ26)</f>
        <v>0</v>
      </c>
      <c r="CS26" s="133">
        <v>0</v>
      </c>
      <c r="CT26" s="133">
        <v>0</v>
      </c>
      <c r="CU26" s="133">
        <v>0</v>
      </c>
      <c r="CV26" s="142">
        <v>0</v>
      </c>
      <c r="CW26" s="133">
        <v>0</v>
      </c>
      <c r="CX26" s="133">
        <v>0</v>
      </c>
      <c r="CY26" s="133">
        <f t="shared" ref="CY26:CY38" si="23">SUM(CW26,CX26)</f>
        <v>0</v>
      </c>
      <c r="CZ26" s="133">
        <v>0</v>
      </c>
      <c r="DA26" s="133">
        <v>0</v>
      </c>
      <c r="DB26" s="133">
        <v>0</v>
      </c>
      <c r="DC26" s="142">
        <v>0</v>
      </c>
      <c r="DD26" s="145">
        <v>0</v>
      </c>
      <c r="DE26" s="146">
        <v>0</v>
      </c>
      <c r="DF26" s="146">
        <v>0</v>
      </c>
      <c r="DG26" s="146">
        <v>0</v>
      </c>
      <c r="DH26" s="146">
        <v>0</v>
      </c>
      <c r="DI26" s="146">
        <v>0</v>
      </c>
      <c r="DJ26" s="146">
        <v>0</v>
      </c>
      <c r="DK26" s="146">
        <v>0</v>
      </c>
      <c r="DL26" s="181">
        <v>429581969</v>
      </c>
      <c r="DM26" s="181">
        <v>0</v>
      </c>
      <c r="DN26" s="182">
        <f t="shared" si="15"/>
        <v>429581969</v>
      </c>
    </row>
    <row r="27" spans="1:119" ht="26.1" customHeight="1" x14ac:dyDescent="0.15">
      <c r="A27" s="27" t="s">
        <v>79</v>
      </c>
      <c r="B27" s="23" t="s">
        <v>55</v>
      </c>
      <c r="C27" s="133">
        <v>0</v>
      </c>
      <c r="D27" s="133">
        <v>0</v>
      </c>
      <c r="E27" s="133">
        <f t="shared" si="0"/>
        <v>0</v>
      </c>
      <c r="F27" s="133">
        <v>0</v>
      </c>
      <c r="G27" s="133">
        <v>0</v>
      </c>
      <c r="H27" s="133">
        <v>0</v>
      </c>
      <c r="I27" s="141">
        <v>0</v>
      </c>
      <c r="J27" s="133">
        <v>0</v>
      </c>
      <c r="K27" s="133">
        <v>0</v>
      </c>
      <c r="L27" s="133">
        <f t="shared" si="1"/>
        <v>0</v>
      </c>
      <c r="M27" s="133">
        <v>0</v>
      </c>
      <c r="N27" s="133">
        <v>0</v>
      </c>
      <c r="O27" s="133">
        <v>0</v>
      </c>
      <c r="P27" s="141">
        <v>0</v>
      </c>
      <c r="Q27" s="133">
        <v>0</v>
      </c>
      <c r="R27" s="133">
        <v>0</v>
      </c>
      <c r="S27" s="133">
        <f t="shared" si="2"/>
        <v>0</v>
      </c>
      <c r="T27" s="133">
        <v>0</v>
      </c>
      <c r="U27" s="133">
        <v>0</v>
      </c>
      <c r="V27" s="133">
        <v>0</v>
      </c>
      <c r="W27" s="141">
        <v>0</v>
      </c>
      <c r="X27" s="133">
        <v>0</v>
      </c>
      <c r="Y27" s="133">
        <v>0</v>
      </c>
      <c r="Z27" s="133">
        <f t="shared" si="3"/>
        <v>0</v>
      </c>
      <c r="AA27" s="133">
        <v>0</v>
      </c>
      <c r="AB27" s="133">
        <v>0</v>
      </c>
      <c r="AC27" s="133">
        <v>0</v>
      </c>
      <c r="AD27" s="141">
        <v>0</v>
      </c>
      <c r="AE27" s="133">
        <v>8578507</v>
      </c>
      <c r="AF27" s="133">
        <v>114108</v>
      </c>
      <c r="AG27" s="133">
        <f t="shared" si="4"/>
        <v>8692615</v>
      </c>
      <c r="AH27" s="133">
        <v>0</v>
      </c>
      <c r="AI27" s="133">
        <v>0</v>
      </c>
      <c r="AJ27" s="133">
        <v>0</v>
      </c>
      <c r="AK27" s="142">
        <v>0</v>
      </c>
      <c r="AL27" s="133">
        <v>8578507</v>
      </c>
      <c r="AM27" s="133">
        <v>114108</v>
      </c>
      <c r="AN27" s="133">
        <f t="shared" si="16"/>
        <v>8692615</v>
      </c>
      <c r="AO27" s="133">
        <v>0</v>
      </c>
      <c r="AP27" s="133">
        <v>0</v>
      </c>
      <c r="AQ27" s="133">
        <v>0</v>
      </c>
      <c r="AR27" s="142">
        <v>0</v>
      </c>
      <c r="AS27" s="133">
        <v>8578507</v>
      </c>
      <c r="AT27" s="133">
        <v>114108</v>
      </c>
      <c r="AU27" s="133">
        <f t="shared" si="17"/>
        <v>8692615</v>
      </c>
      <c r="AV27" s="133">
        <v>0</v>
      </c>
      <c r="AW27" s="133">
        <v>0</v>
      </c>
      <c r="AX27" s="133">
        <v>0</v>
      </c>
      <c r="AY27" s="142">
        <v>0</v>
      </c>
      <c r="AZ27" s="133">
        <v>8578507</v>
      </c>
      <c r="BA27" s="133">
        <v>73324</v>
      </c>
      <c r="BB27" s="133">
        <f t="shared" si="18"/>
        <v>8651831</v>
      </c>
      <c r="BC27" s="133">
        <v>0</v>
      </c>
      <c r="BD27" s="133">
        <v>0</v>
      </c>
      <c r="BE27" s="133">
        <v>40784</v>
      </c>
      <c r="BF27" s="142">
        <v>0</v>
      </c>
      <c r="BG27" s="133">
        <v>8578507</v>
      </c>
      <c r="BH27" s="133">
        <v>73621</v>
      </c>
      <c r="BI27" s="133">
        <f t="shared" si="19"/>
        <v>8652128</v>
      </c>
      <c r="BJ27" s="133">
        <v>0</v>
      </c>
      <c r="BK27" s="133">
        <v>0</v>
      </c>
      <c r="BL27" s="133">
        <v>40784</v>
      </c>
      <c r="BM27" s="142">
        <v>0</v>
      </c>
      <c r="BN27" s="133">
        <v>0</v>
      </c>
      <c r="BO27" s="133">
        <v>0</v>
      </c>
      <c r="BP27" s="133">
        <f t="shared" si="9"/>
        <v>0</v>
      </c>
      <c r="BQ27" s="133">
        <v>0</v>
      </c>
      <c r="BR27" s="133">
        <v>0</v>
      </c>
      <c r="BS27" s="133">
        <v>0</v>
      </c>
      <c r="BT27" s="141">
        <v>0</v>
      </c>
      <c r="BU27" s="133">
        <v>17860750</v>
      </c>
      <c r="BV27" s="133">
        <v>9975</v>
      </c>
      <c r="BW27" s="133">
        <f t="shared" si="20"/>
        <v>17870725</v>
      </c>
      <c r="BX27" s="133">
        <v>0</v>
      </c>
      <c r="BY27" s="133">
        <v>0</v>
      </c>
      <c r="BZ27" s="133">
        <v>0</v>
      </c>
      <c r="CA27" s="142">
        <v>0</v>
      </c>
      <c r="CB27" s="133">
        <v>17860750</v>
      </c>
      <c r="CC27" s="133">
        <v>9975</v>
      </c>
      <c r="CD27" s="133">
        <f t="shared" si="11"/>
        <v>17870725</v>
      </c>
      <c r="CE27" s="133">
        <v>0</v>
      </c>
      <c r="CF27" s="133">
        <v>0</v>
      </c>
      <c r="CG27" s="133">
        <v>0</v>
      </c>
      <c r="CH27" s="142">
        <v>0</v>
      </c>
      <c r="CI27" s="133">
        <v>17860750</v>
      </c>
      <c r="CJ27" s="133">
        <v>9975</v>
      </c>
      <c r="CK27" s="133">
        <f t="shared" si="21"/>
        <v>17870725</v>
      </c>
      <c r="CL27" s="133">
        <v>0</v>
      </c>
      <c r="CM27" s="133">
        <v>0</v>
      </c>
      <c r="CN27" s="133">
        <v>0</v>
      </c>
      <c r="CO27" s="142">
        <v>0</v>
      </c>
      <c r="CP27" s="133">
        <v>17860750</v>
      </c>
      <c r="CQ27" s="133">
        <v>9193</v>
      </c>
      <c r="CR27" s="133">
        <f t="shared" si="22"/>
        <v>17869943</v>
      </c>
      <c r="CS27" s="133">
        <v>0</v>
      </c>
      <c r="CT27" s="133">
        <v>0</v>
      </c>
      <c r="CU27" s="133">
        <v>782</v>
      </c>
      <c r="CV27" s="142">
        <v>0</v>
      </c>
      <c r="CW27" s="133">
        <v>17860750</v>
      </c>
      <c r="CX27" s="133">
        <v>7943</v>
      </c>
      <c r="CY27" s="133">
        <f t="shared" si="23"/>
        <v>17868693</v>
      </c>
      <c r="CZ27" s="133">
        <v>0</v>
      </c>
      <c r="DA27" s="133">
        <v>0</v>
      </c>
      <c r="DB27" s="133">
        <v>2032</v>
      </c>
      <c r="DC27" s="142">
        <v>0</v>
      </c>
      <c r="DD27" s="145">
        <v>0</v>
      </c>
      <c r="DE27" s="146">
        <v>0</v>
      </c>
      <c r="DF27" s="146">
        <v>0</v>
      </c>
      <c r="DG27" s="146">
        <v>0</v>
      </c>
      <c r="DH27" s="146">
        <v>0</v>
      </c>
      <c r="DI27" s="146">
        <v>0</v>
      </c>
      <c r="DJ27" s="146">
        <v>0</v>
      </c>
      <c r="DK27" s="146">
        <v>0</v>
      </c>
      <c r="DL27" s="181">
        <v>656059490</v>
      </c>
      <c r="DM27" s="181">
        <v>532594270</v>
      </c>
      <c r="DN27" s="182">
        <f t="shared" si="15"/>
        <v>1188653760</v>
      </c>
    </row>
    <row r="28" spans="1:119" ht="26.1" customHeight="1" x14ac:dyDescent="0.15">
      <c r="A28" s="27" t="s">
        <v>79</v>
      </c>
      <c r="B28" s="23" t="s">
        <v>52</v>
      </c>
      <c r="C28" s="133">
        <v>0</v>
      </c>
      <c r="D28" s="133">
        <v>0</v>
      </c>
      <c r="E28" s="133">
        <f t="shared" si="0"/>
        <v>0</v>
      </c>
      <c r="F28" s="133">
        <v>0</v>
      </c>
      <c r="G28" s="133">
        <v>0</v>
      </c>
      <c r="H28" s="133">
        <v>0</v>
      </c>
      <c r="I28" s="141">
        <v>0</v>
      </c>
      <c r="J28" s="133">
        <v>0</v>
      </c>
      <c r="K28" s="133">
        <v>0</v>
      </c>
      <c r="L28" s="133">
        <f t="shared" si="1"/>
        <v>0</v>
      </c>
      <c r="M28" s="133">
        <v>0</v>
      </c>
      <c r="N28" s="133">
        <v>0</v>
      </c>
      <c r="O28" s="133">
        <v>0</v>
      </c>
      <c r="P28" s="141">
        <v>0</v>
      </c>
      <c r="Q28" s="133">
        <v>0</v>
      </c>
      <c r="R28" s="133">
        <v>0</v>
      </c>
      <c r="S28" s="133">
        <f t="shared" si="2"/>
        <v>0</v>
      </c>
      <c r="T28" s="133">
        <v>0</v>
      </c>
      <c r="U28" s="133">
        <v>0</v>
      </c>
      <c r="V28" s="133">
        <v>0</v>
      </c>
      <c r="W28" s="141">
        <v>0</v>
      </c>
      <c r="X28" s="133">
        <v>0</v>
      </c>
      <c r="Y28" s="133">
        <v>0</v>
      </c>
      <c r="Z28" s="133">
        <f t="shared" si="3"/>
        <v>0</v>
      </c>
      <c r="AA28" s="133">
        <v>0</v>
      </c>
      <c r="AB28" s="133">
        <v>0</v>
      </c>
      <c r="AC28" s="133">
        <v>0</v>
      </c>
      <c r="AD28" s="141">
        <v>0</v>
      </c>
      <c r="AE28" s="133">
        <v>0</v>
      </c>
      <c r="AF28" s="133">
        <v>0</v>
      </c>
      <c r="AG28" s="133">
        <f t="shared" si="4"/>
        <v>0</v>
      </c>
      <c r="AH28" s="133">
        <v>0</v>
      </c>
      <c r="AI28" s="133">
        <v>0</v>
      </c>
      <c r="AJ28" s="133">
        <v>0</v>
      </c>
      <c r="AK28" s="142">
        <v>0</v>
      </c>
      <c r="AL28" s="133">
        <v>0</v>
      </c>
      <c r="AM28" s="133">
        <v>0</v>
      </c>
      <c r="AN28" s="133">
        <f t="shared" si="16"/>
        <v>0</v>
      </c>
      <c r="AO28" s="133">
        <v>0</v>
      </c>
      <c r="AP28" s="133">
        <v>0</v>
      </c>
      <c r="AQ28" s="133">
        <v>0</v>
      </c>
      <c r="AR28" s="142">
        <v>0</v>
      </c>
      <c r="AS28" s="133">
        <v>0</v>
      </c>
      <c r="AT28" s="133">
        <v>0</v>
      </c>
      <c r="AU28" s="133">
        <f t="shared" si="17"/>
        <v>0</v>
      </c>
      <c r="AV28" s="133">
        <v>0</v>
      </c>
      <c r="AW28" s="133">
        <v>0</v>
      </c>
      <c r="AX28" s="133">
        <v>0</v>
      </c>
      <c r="AY28" s="142">
        <v>0</v>
      </c>
      <c r="AZ28" s="133">
        <v>0</v>
      </c>
      <c r="BA28" s="133">
        <v>0</v>
      </c>
      <c r="BB28" s="133">
        <f t="shared" si="18"/>
        <v>0</v>
      </c>
      <c r="BC28" s="133">
        <v>0</v>
      </c>
      <c r="BD28" s="133">
        <v>0</v>
      </c>
      <c r="BE28" s="133">
        <v>0</v>
      </c>
      <c r="BF28" s="142">
        <v>0</v>
      </c>
      <c r="BG28" s="133">
        <v>0</v>
      </c>
      <c r="BH28" s="133">
        <v>0</v>
      </c>
      <c r="BI28" s="133">
        <f t="shared" si="19"/>
        <v>0</v>
      </c>
      <c r="BJ28" s="133">
        <v>0</v>
      </c>
      <c r="BK28" s="133">
        <v>0</v>
      </c>
      <c r="BL28" s="133">
        <v>0</v>
      </c>
      <c r="BM28" s="142">
        <v>0</v>
      </c>
      <c r="BN28" s="133">
        <v>0</v>
      </c>
      <c r="BO28" s="133">
        <v>0</v>
      </c>
      <c r="BP28" s="133">
        <f t="shared" si="9"/>
        <v>0</v>
      </c>
      <c r="BQ28" s="133">
        <v>0</v>
      </c>
      <c r="BR28" s="133">
        <v>0</v>
      </c>
      <c r="BS28" s="133">
        <v>0</v>
      </c>
      <c r="BT28" s="141">
        <v>0</v>
      </c>
      <c r="BU28" s="133">
        <v>0</v>
      </c>
      <c r="BV28" s="133">
        <v>0</v>
      </c>
      <c r="BW28" s="133">
        <f t="shared" si="20"/>
        <v>0</v>
      </c>
      <c r="BX28" s="133">
        <v>0</v>
      </c>
      <c r="BY28" s="133">
        <v>0</v>
      </c>
      <c r="BZ28" s="133">
        <v>0</v>
      </c>
      <c r="CA28" s="142">
        <v>0</v>
      </c>
      <c r="CB28" s="133">
        <v>0</v>
      </c>
      <c r="CC28" s="133">
        <v>0</v>
      </c>
      <c r="CD28" s="133">
        <f t="shared" si="11"/>
        <v>0</v>
      </c>
      <c r="CE28" s="133">
        <v>0</v>
      </c>
      <c r="CF28" s="133">
        <v>0</v>
      </c>
      <c r="CG28" s="133">
        <v>0</v>
      </c>
      <c r="CH28" s="142">
        <v>0</v>
      </c>
      <c r="CI28" s="133">
        <v>0</v>
      </c>
      <c r="CJ28" s="133">
        <v>0</v>
      </c>
      <c r="CK28" s="133">
        <f t="shared" si="21"/>
        <v>0</v>
      </c>
      <c r="CL28" s="133">
        <v>0</v>
      </c>
      <c r="CM28" s="133">
        <v>0</v>
      </c>
      <c r="CN28" s="133">
        <v>0</v>
      </c>
      <c r="CO28" s="142">
        <v>0</v>
      </c>
      <c r="CP28" s="133">
        <v>0</v>
      </c>
      <c r="CQ28" s="133">
        <v>0</v>
      </c>
      <c r="CR28" s="133">
        <f t="shared" si="22"/>
        <v>0</v>
      </c>
      <c r="CS28" s="133">
        <v>0</v>
      </c>
      <c r="CT28" s="133">
        <v>0</v>
      </c>
      <c r="CU28" s="133">
        <v>0</v>
      </c>
      <c r="CV28" s="142">
        <v>0</v>
      </c>
      <c r="CW28" s="133">
        <v>0</v>
      </c>
      <c r="CX28" s="133">
        <v>0</v>
      </c>
      <c r="CY28" s="133">
        <f t="shared" si="23"/>
        <v>0</v>
      </c>
      <c r="CZ28" s="133">
        <v>0</v>
      </c>
      <c r="DA28" s="133">
        <v>0</v>
      </c>
      <c r="DB28" s="133">
        <v>0</v>
      </c>
      <c r="DC28" s="142">
        <v>0</v>
      </c>
      <c r="DD28" s="145">
        <v>0</v>
      </c>
      <c r="DE28" s="146">
        <v>0</v>
      </c>
      <c r="DF28" s="146">
        <v>0</v>
      </c>
      <c r="DG28" s="146">
        <v>0</v>
      </c>
      <c r="DH28" s="146">
        <v>0</v>
      </c>
      <c r="DI28" s="146">
        <v>0</v>
      </c>
      <c r="DJ28" s="146">
        <v>0</v>
      </c>
      <c r="DK28" s="146">
        <v>0</v>
      </c>
      <c r="DL28" s="181">
        <v>202268939</v>
      </c>
      <c r="DM28" s="181">
        <v>0</v>
      </c>
      <c r="DN28" s="182">
        <f t="shared" si="15"/>
        <v>202268939</v>
      </c>
    </row>
    <row r="29" spans="1:119" ht="26.1" customHeight="1" x14ac:dyDescent="0.15">
      <c r="A29" s="27" t="s">
        <v>79</v>
      </c>
      <c r="B29" s="23" t="s">
        <v>48</v>
      </c>
      <c r="C29" s="133">
        <v>0</v>
      </c>
      <c r="D29" s="133">
        <v>0</v>
      </c>
      <c r="E29" s="133">
        <f t="shared" si="0"/>
        <v>0</v>
      </c>
      <c r="F29" s="133">
        <v>0</v>
      </c>
      <c r="G29" s="133">
        <v>0</v>
      </c>
      <c r="H29" s="133">
        <v>0</v>
      </c>
      <c r="I29" s="141">
        <v>0</v>
      </c>
      <c r="J29" s="133">
        <v>0</v>
      </c>
      <c r="K29" s="133">
        <v>0</v>
      </c>
      <c r="L29" s="133">
        <f t="shared" si="1"/>
        <v>0</v>
      </c>
      <c r="M29" s="133">
        <v>0</v>
      </c>
      <c r="N29" s="133">
        <v>0</v>
      </c>
      <c r="O29" s="133">
        <v>0</v>
      </c>
      <c r="P29" s="141">
        <v>0</v>
      </c>
      <c r="Q29" s="133">
        <v>0</v>
      </c>
      <c r="R29" s="133">
        <v>0</v>
      </c>
      <c r="S29" s="133">
        <f t="shared" si="2"/>
        <v>0</v>
      </c>
      <c r="T29" s="133">
        <v>0</v>
      </c>
      <c r="U29" s="133">
        <v>0</v>
      </c>
      <c r="V29" s="133">
        <v>0</v>
      </c>
      <c r="W29" s="141">
        <v>0</v>
      </c>
      <c r="X29" s="133">
        <v>0</v>
      </c>
      <c r="Y29" s="133">
        <v>0</v>
      </c>
      <c r="Z29" s="133">
        <f t="shared" si="3"/>
        <v>0</v>
      </c>
      <c r="AA29" s="133">
        <v>0</v>
      </c>
      <c r="AB29" s="133">
        <v>0</v>
      </c>
      <c r="AC29" s="133">
        <v>0</v>
      </c>
      <c r="AD29" s="141">
        <v>0</v>
      </c>
      <c r="AE29" s="133">
        <v>0</v>
      </c>
      <c r="AF29" s="133">
        <v>0</v>
      </c>
      <c r="AG29" s="133">
        <f t="shared" si="4"/>
        <v>0</v>
      </c>
      <c r="AH29" s="133">
        <v>0</v>
      </c>
      <c r="AI29" s="133">
        <v>0</v>
      </c>
      <c r="AJ29" s="133">
        <v>0</v>
      </c>
      <c r="AK29" s="142">
        <v>0</v>
      </c>
      <c r="AL29" s="133">
        <v>0</v>
      </c>
      <c r="AM29" s="133">
        <v>0</v>
      </c>
      <c r="AN29" s="133">
        <f t="shared" si="16"/>
        <v>0</v>
      </c>
      <c r="AO29" s="133">
        <v>0</v>
      </c>
      <c r="AP29" s="133">
        <v>0</v>
      </c>
      <c r="AQ29" s="133">
        <v>0</v>
      </c>
      <c r="AR29" s="142">
        <v>0</v>
      </c>
      <c r="AS29" s="133">
        <v>0</v>
      </c>
      <c r="AT29" s="133">
        <v>0</v>
      </c>
      <c r="AU29" s="133">
        <f t="shared" si="17"/>
        <v>0</v>
      </c>
      <c r="AV29" s="133">
        <v>0</v>
      </c>
      <c r="AW29" s="133">
        <v>0</v>
      </c>
      <c r="AX29" s="133">
        <v>0</v>
      </c>
      <c r="AY29" s="142">
        <v>0</v>
      </c>
      <c r="AZ29" s="133">
        <v>0</v>
      </c>
      <c r="BA29" s="133">
        <v>0</v>
      </c>
      <c r="BB29" s="133">
        <f t="shared" si="18"/>
        <v>0</v>
      </c>
      <c r="BC29" s="133">
        <v>0</v>
      </c>
      <c r="BD29" s="133">
        <v>0</v>
      </c>
      <c r="BE29" s="133">
        <v>0</v>
      </c>
      <c r="BF29" s="142">
        <v>0</v>
      </c>
      <c r="BG29" s="133">
        <v>0</v>
      </c>
      <c r="BH29" s="133">
        <v>768682</v>
      </c>
      <c r="BI29" s="133">
        <f t="shared" si="19"/>
        <v>768682</v>
      </c>
      <c r="BJ29" s="133">
        <v>0</v>
      </c>
      <c r="BK29" s="133">
        <v>0</v>
      </c>
      <c r="BL29" s="133">
        <v>635251</v>
      </c>
      <c r="BM29" s="142">
        <v>0</v>
      </c>
      <c r="BN29" s="133">
        <v>0</v>
      </c>
      <c r="BO29" s="133">
        <v>0</v>
      </c>
      <c r="BP29" s="133">
        <f t="shared" si="9"/>
        <v>0</v>
      </c>
      <c r="BQ29" s="133">
        <v>0</v>
      </c>
      <c r="BR29" s="133">
        <v>0</v>
      </c>
      <c r="BS29" s="133">
        <v>0</v>
      </c>
      <c r="BT29" s="141">
        <v>0</v>
      </c>
      <c r="BU29" s="133">
        <v>0</v>
      </c>
      <c r="BV29" s="133">
        <v>0</v>
      </c>
      <c r="BW29" s="133">
        <f t="shared" si="20"/>
        <v>0</v>
      </c>
      <c r="BX29" s="133">
        <v>0</v>
      </c>
      <c r="BY29" s="133">
        <v>0</v>
      </c>
      <c r="BZ29" s="133">
        <v>0</v>
      </c>
      <c r="CA29" s="142">
        <v>0</v>
      </c>
      <c r="CB29" s="133">
        <v>0</v>
      </c>
      <c r="CC29" s="133">
        <v>0</v>
      </c>
      <c r="CD29" s="133">
        <f t="shared" si="11"/>
        <v>0</v>
      </c>
      <c r="CE29" s="133">
        <v>0</v>
      </c>
      <c r="CF29" s="133">
        <v>0</v>
      </c>
      <c r="CG29" s="133">
        <v>0</v>
      </c>
      <c r="CH29" s="142">
        <v>0</v>
      </c>
      <c r="CI29" s="133">
        <v>0</v>
      </c>
      <c r="CJ29" s="133">
        <v>0</v>
      </c>
      <c r="CK29" s="133">
        <f t="shared" si="21"/>
        <v>0</v>
      </c>
      <c r="CL29" s="133">
        <v>0</v>
      </c>
      <c r="CM29" s="133">
        <v>0</v>
      </c>
      <c r="CN29" s="133">
        <v>0</v>
      </c>
      <c r="CO29" s="142">
        <v>0</v>
      </c>
      <c r="CP29" s="133">
        <v>0</v>
      </c>
      <c r="CQ29" s="133">
        <v>0</v>
      </c>
      <c r="CR29" s="133">
        <f t="shared" si="22"/>
        <v>0</v>
      </c>
      <c r="CS29" s="133">
        <v>0</v>
      </c>
      <c r="CT29" s="133">
        <v>0</v>
      </c>
      <c r="CU29" s="133">
        <v>0</v>
      </c>
      <c r="CV29" s="142">
        <v>0</v>
      </c>
      <c r="CW29" s="133">
        <v>0</v>
      </c>
      <c r="CX29" s="133">
        <v>0</v>
      </c>
      <c r="CY29" s="133">
        <f t="shared" si="23"/>
        <v>0</v>
      </c>
      <c r="CZ29" s="133">
        <v>0</v>
      </c>
      <c r="DA29" s="133">
        <v>0</v>
      </c>
      <c r="DB29" s="133">
        <v>0</v>
      </c>
      <c r="DC29" s="142">
        <v>0</v>
      </c>
      <c r="DD29" s="145">
        <v>0</v>
      </c>
      <c r="DE29" s="146">
        <v>0</v>
      </c>
      <c r="DF29" s="146">
        <v>0</v>
      </c>
      <c r="DG29" s="146">
        <v>0</v>
      </c>
      <c r="DH29" s="146">
        <v>0</v>
      </c>
      <c r="DI29" s="146">
        <v>0</v>
      </c>
      <c r="DJ29" s="146">
        <v>0</v>
      </c>
      <c r="DK29" s="146">
        <v>0</v>
      </c>
      <c r="DL29" s="181">
        <v>99425782</v>
      </c>
      <c r="DM29" s="181">
        <v>0</v>
      </c>
      <c r="DN29" s="182">
        <f t="shared" si="15"/>
        <v>99425782</v>
      </c>
    </row>
    <row r="30" spans="1:119" ht="26.1" customHeight="1" x14ac:dyDescent="0.15">
      <c r="A30" s="27" t="s">
        <v>79</v>
      </c>
      <c r="B30" s="23" t="s">
        <v>66</v>
      </c>
      <c r="C30" s="133">
        <v>0</v>
      </c>
      <c r="D30" s="133">
        <v>0</v>
      </c>
      <c r="E30" s="133">
        <f t="shared" si="0"/>
        <v>0</v>
      </c>
      <c r="F30" s="133">
        <v>0</v>
      </c>
      <c r="G30" s="133">
        <v>0</v>
      </c>
      <c r="H30" s="133">
        <v>0</v>
      </c>
      <c r="I30" s="141">
        <v>0</v>
      </c>
      <c r="J30" s="133">
        <v>7497</v>
      </c>
      <c r="K30" s="133">
        <v>1165</v>
      </c>
      <c r="L30" s="133">
        <f t="shared" si="1"/>
        <v>8662</v>
      </c>
      <c r="M30" s="133">
        <v>0</v>
      </c>
      <c r="N30" s="133">
        <v>0</v>
      </c>
      <c r="O30" s="133">
        <v>0</v>
      </c>
      <c r="P30" s="141">
        <v>0</v>
      </c>
      <c r="Q30" s="133">
        <v>722936</v>
      </c>
      <c r="R30" s="133">
        <v>48479</v>
      </c>
      <c r="S30" s="133">
        <f t="shared" si="2"/>
        <v>771415</v>
      </c>
      <c r="T30" s="133">
        <v>0</v>
      </c>
      <c r="U30" s="133">
        <v>0</v>
      </c>
      <c r="V30" s="133">
        <v>0</v>
      </c>
      <c r="W30" s="141">
        <v>0</v>
      </c>
      <c r="X30" s="133">
        <v>15108941</v>
      </c>
      <c r="Y30" s="133">
        <v>934896</v>
      </c>
      <c r="Z30" s="133">
        <f t="shared" si="3"/>
        <v>16043837</v>
      </c>
      <c r="AA30" s="133">
        <v>0</v>
      </c>
      <c r="AB30" s="133">
        <v>0</v>
      </c>
      <c r="AC30" s="133">
        <v>20076</v>
      </c>
      <c r="AD30" s="141">
        <v>0</v>
      </c>
      <c r="AE30" s="133">
        <v>15810683</v>
      </c>
      <c r="AF30" s="133">
        <v>1002315</v>
      </c>
      <c r="AG30" s="133">
        <f t="shared" si="4"/>
        <v>16812998</v>
      </c>
      <c r="AH30" s="133">
        <v>0</v>
      </c>
      <c r="AI30" s="133">
        <v>0</v>
      </c>
      <c r="AJ30" s="133">
        <v>217874</v>
      </c>
      <c r="AK30" s="142">
        <v>0</v>
      </c>
      <c r="AL30" s="133">
        <v>16141231</v>
      </c>
      <c r="AM30" s="133">
        <v>1080511</v>
      </c>
      <c r="AN30" s="133">
        <f t="shared" si="16"/>
        <v>17221742</v>
      </c>
      <c r="AO30" s="133">
        <v>0</v>
      </c>
      <c r="AP30" s="133">
        <v>0</v>
      </c>
      <c r="AQ30" s="133">
        <v>505490</v>
      </c>
      <c r="AR30" s="142">
        <v>0</v>
      </c>
      <c r="AS30" s="133">
        <v>16516443</v>
      </c>
      <c r="AT30" s="133">
        <v>883958</v>
      </c>
      <c r="AU30" s="133">
        <f t="shared" si="17"/>
        <v>17400401</v>
      </c>
      <c r="AV30" s="133">
        <v>0</v>
      </c>
      <c r="AW30" s="133">
        <v>0</v>
      </c>
      <c r="AX30" s="133">
        <v>840386</v>
      </c>
      <c r="AY30" s="142">
        <v>0</v>
      </c>
      <c r="AZ30" s="133">
        <v>16574595</v>
      </c>
      <c r="BA30" s="133">
        <v>1061177</v>
      </c>
      <c r="BB30" s="133">
        <f t="shared" si="18"/>
        <v>17635772</v>
      </c>
      <c r="BC30" s="133">
        <v>0</v>
      </c>
      <c r="BD30" s="133">
        <v>0</v>
      </c>
      <c r="BE30" s="133">
        <v>1139308</v>
      </c>
      <c r="BF30" s="142">
        <v>0</v>
      </c>
      <c r="BG30" s="133">
        <v>16626524</v>
      </c>
      <c r="BH30" s="133">
        <v>938047</v>
      </c>
      <c r="BI30" s="133">
        <f t="shared" si="19"/>
        <v>17564571</v>
      </c>
      <c r="BJ30" s="133">
        <v>0</v>
      </c>
      <c r="BK30" s="133">
        <v>0</v>
      </c>
      <c r="BL30" s="133">
        <v>1668550</v>
      </c>
      <c r="BM30" s="142">
        <v>0</v>
      </c>
      <c r="BN30" s="133">
        <v>1842444</v>
      </c>
      <c r="BO30" s="133">
        <v>322954</v>
      </c>
      <c r="BP30" s="133">
        <f t="shared" si="9"/>
        <v>2165398</v>
      </c>
      <c r="BQ30" s="133">
        <v>0</v>
      </c>
      <c r="BR30" s="133">
        <v>0</v>
      </c>
      <c r="BS30" s="133">
        <v>0</v>
      </c>
      <c r="BT30" s="141">
        <v>0</v>
      </c>
      <c r="BU30" s="133">
        <v>1842444</v>
      </c>
      <c r="BV30" s="133">
        <v>308658</v>
      </c>
      <c r="BW30" s="133">
        <f t="shared" si="20"/>
        <v>2151102</v>
      </c>
      <c r="BX30" s="133">
        <v>0</v>
      </c>
      <c r="BY30" s="133">
        <v>0</v>
      </c>
      <c r="BZ30" s="133">
        <v>19366</v>
      </c>
      <c r="CA30" s="142">
        <v>0</v>
      </c>
      <c r="CB30" s="133">
        <v>1842444</v>
      </c>
      <c r="CC30" s="133">
        <v>308658</v>
      </c>
      <c r="CD30" s="133">
        <f t="shared" si="11"/>
        <v>2151102</v>
      </c>
      <c r="CE30" s="133">
        <v>0</v>
      </c>
      <c r="CF30" s="133">
        <v>0</v>
      </c>
      <c r="CG30" s="133">
        <v>19366</v>
      </c>
      <c r="CH30" s="142">
        <v>0</v>
      </c>
      <c r="CI30" s="133">
        <v>1842444</v>
      </c>
      <c r="CJ30" s="133">
        <v>308658</v>
      </c>
      <c r="CK30" s="133">
        <f t="shared" si="21"/>
        <v>2151102</v>
      </c>
      <c r="CL30" s="133">
        <v>0</v>
      </c>
      <c r="CM30" s="133">
        <v>0</v>
      </c>
      <c r="CN30" s="133">
        <v>19366</v>
      </c>
      <c r="CO30" s="142">
        <v>0</v>
      </c>
      <c r="CP30" s="133">
        <v>1842444</v>
      </c>
      <c r="CQ30" s="133">
        <v>308658</v>
      </c>
      <c r="CR30" s="133">
        <f t="shared" si="22"/>
        <v>2151102</v>
      </c>
      <c r="CS30" s="133">
        <v>0</v>
      </c>
      <c r="CT30" s="133">
        <v>0</v>
      </c>
      <c r="CU30" s="133">
        <v>19366</v>
      </c>
      <c r="CV30" s="142">
        <v>0</v>
      </c>
      <c r="CW30" s="133">
        <v>1842444</v>
      </c>
      <c r="CX30" s="133">
        <v>310858</v>
      </c>
      <c r="CY30" s="133">
        <f t="shared" si="23"/>
        <v>2153302</v>
      </c>
      <c r="CZ30" s="133">
        <v>0</v>
      </c>
      <c r="DA30" s="133">
        <v>0</v>
      </c>
      <c r="DB30" s="133">
        <v>19366</v>
      </c>
      <c r="DC30" s="142">
        <v>0</v>
      </c>
      <c r="DD30" s="145">
        <v>0</v>
      </c>
      <c r="DE30" s="146">
        <v>0</v>
      </c>
      <c r="DF30" s="146">
        <v>0</v>
      </c>
      <c r="DG30" s="146">
        <v>0</v>
      </c>
      <c r="DH30" s="146">
        <v>0</v>
      </c>
      <c r="DI30" s="146">
        <v>0</v>
      </c>
      <c r="DJ30" s="146">
        <v>0</v>
      </c>
      <c r="DK30" s="146">
        <v>0</v>
      </c>
      <c r="DL30" s="181">
        <v>1766877232</v>
      </c>
      <c r="DM30" s="181">
        <v>0</v>
      </c>
      <c r="DN30" s="182">
        <f t="shared" si="15"/>
        <v>1766877232</v>
      </c>
    </row>
    <row r="31" spans="1:119" ht="26.1" customHeight="1" x14ac:dyDescent="0.15">
      <c r="A31" s="27" t="s">
        <v>79</v>
      </c>
      <c r="B31" s="23" t="s">
        <v>62</v>
      </c>
      <c r="C31" s="133">
        <v>0</v>
      </c>
      <c r="D31" s="133">
        <v>0</v>
      </c>
      <c r="E31" s="133">
        <f t="shared" si="0"/>
        <v>0</v>
      </c>
      <c r="F31" s="133">
        <v>0</v>
      </c>
      <c r="G31" s="133">
        <v>0</v>
      </c>
      <c r="H31" s="133">
        <v>0</v>
      </c>
      <c r="I31" s="141">
        <v>0</v>
      </c>
      <c r="J31" s="133">
        <v>525830</v>
      </c>
      <c r="K31" s="133">
        <v>922774</v>
      </c>
      <c r="L31" s="133">
        <f t="shared" si="1"/>
        <v>1448604</v>
      </c>
      <c r="M31" s="133">
        <v>0</v>
      </c>
      <c r="N31" s="133">
        <v>0</v>
      </c>
      <c r="O31" s="133">
        <v>0</v>
      </c>
      <c r="P31" s="141">
        <v>0</v>
      </c>
      <c r="Q31" s="133">
        <v>2646522</v>
      </c>
      <c r="R31" s="133">
        <v>1109658</v>
      </c>
      <c r="S31" s="133">
        <f t="shared" si="2"/>
        <v>3756180</v>
      </c>
      <c r="T31" s="133">
        <v>0</v>
      </c>
      <c r="U31" s="133">
        <v>0</v>
      </c>
      <c r="V31" s="133">
        <v>20693</v>
      </c>
      <c r="W31" s="141">
        <v>0</v>
      </c>
      <c r="X31" s="133">
        <v>5223056</v>
      </c>
      <c r="Y31" s="133">
        <v>1440200</v>
      </c>
      <c r="Z31" s="133">
        <f t="shared" si="3"/>
        <v>6663256</v>
      </c>
      <c r="AA31" s="133">
        <v>0</v>
      </c>
      <c r="AB31" s="133">
        <v>0</v>
      </c>
      <c r="AC31" s="133">
        <v>56048</v>
      </c>
      <c r="AD31" s="141">
        <v>0</v>
      </c>
      <c r="AE31" s="133">
        <v>8922291</v>
      </c>
      <c r="AF31" s="133">
        <v>2321191</v>
      </c>
      <c r="AG31" s="133">
        <f t="shared" si="4"/>
        <v>11243482</v>
      </c>
      <c r="AH31" s="133">
        <v>0</v>
      </c>
      <c r="AI31" s="133">
        <v>0</v>
      </c>
      <c r="AJ31" s="133">
        <v>97517</v>
      </c>
      <c r="AK31" s="142">
        <v>0</v>
      </c>
      <c r="AL31" s="133">
        <v>7440037</v>
      </c>
      <c r="AM31" s="133">
        <v>1831019</v>
      </c>
      <c r="AN31" s="133">
        <f t="shared" si="16"/>
        <v>9271056</v>
      </c>
      <c r="AO31" s="133">
        <v>0</v>
      </c>
      <c r="AP31" s="133">
        <v>0</v>
      </c>
      <c r="AQ31" s="133">
        <v>5394057</v>
      </c>
      <c r="AR31" s="142">
        <v>0</v>
      </c>
      <c r="AS31" s="133">
        <v>12053487</v>
      </c>
      <c r="AT31" s="133">
        <v>1809454</v>
      </c>
      <c r="AU31" s="133">
        <f t="shared" si="17"/>
        <v>13862941</v>
      </c>
      <c r="AV31" s="133">
        <v>0</v>
      </c>
      <c r="AW31" s="133">
        <v>0</v>
      </c>
      <c r="AX31" s="133">
        <v>5571425</v>
      </c>
      <c r="AY31" s="142">
        <v>0</v>
      </c>
      <c r="AZ31" s="133">
        <v>8041160</v>
      </c>
      <c r="BA31" s="133">
        <v>2015039</v>
      </c>
      <c r="BB31" s="133">
        <f t="shared" si="18"/>
        <v>10056199</v>
      </c>
      <c r="BC31" s="133">
        <v>0</v>
      </c>
      <c r="BD31" s="133">
        <v>0</v>
      </c>
      <c r="BE31" s="133">
        <v>13110414</v>
      </c>
      <c r="BF31" s="142">
        <v>0</v>
      </c>
      <c r="BG31" s="133">
        <v>4350633</v>
      </c>
      <c r="BH31" s="133">
        <v>1731532</v>
      </c>
      <c r="BI31" s="133">
        <f t="shared" si="19"/>
        <v>6082165</v>
      </c>
      <c r="BJ31" s="133">
        <v>0</v>
      </c>
      <c r="BK31" s="133">
        <v>0</v>
      </c>
      <c r="BL31" s="133">
        <v>17812642</v>
      </c>
      <c r="BM31" s="142">
        <v>0</v>
      </c>
      <c r="BN31" s="133">
        <v>0</v>
      </c>
      <c r="BO31" s="133">
        <v>0</v>
      </c>
      <c r="BP31" s="133">
        <f t="shared" si="9"/>
        <v>0</v>
      </c>
      <c r="BQ31" s="133">
        <v>0</v>
      </c>
      <c r="BR31" s="133">
        <v>0</v>
      </c>
      <c r="BS31" s="133">
        <v>0</v>
      </c>
      <c r="BT31" s="141">
        <v>0</v>
      </c>
      <c r="BU31" s="133">
        <v>0</v>
      </c>
      <c r="BV31" s="133">
        <v>0</v>
      </c>
      <c r="BW31" s="133">
        <f t="shared" si="20"/>
        <v>0</v>
      </c>
      <c r="BX31" s="133">
        <v>0</v>
      </c>
      <c r="BY31" s="133">
        <v>0</v>
      </c>
      <c r="BZ31" s="133">
        <v>0</v>
      </c>
      <c r="CA31" s="142">
        <v>0</v>
      </c>
      <c r="CB31" s="133">
        <v>0</v>
      </c>
      <c r="CC31" s="133">
        <v>0</v>
      </c>
      <c r="CD31" s="133">
        <f t="shared" si="11"/>
        <v>0</v>
      </c>
      <c r="CE31" s="133">
        <v>0</v>
      </c>
      <c r="CF31" s="133">
        <v>0</v>
      </c>
      <c r="CG31" s="133">
        <v>0</v>
      </c>
      <c r="CH31" s="142">
        <v>0</v>
      </c>
      <c r="CI31" s="133">
        <v>0</v>
      </c>
      <c r="CJ31" s="133">
        <v>0</v>
      </c>
      <c r="CK31" s="133">
        <f t="shared" si="21"/>
        <v>0</v>
      </c>
      <c r="CL31" s="133">
        <v>0</v>
      </c>
      <c r="CM31" s="133">
        <v>0</v>
      </c>
      <c r="CN31" s="133">
        <v>0</v>
      </c>
      <c r="CO31" s="142">
        <v>0</v>
      </c>
      <c r="CP31" s="133">
        <v>0</v>
      </c>
      <c r="CQ31" s="133">
        <v>0</v>
      </c>
      <c r="CR31" s="133">
        <f t="shared" si="22"/>
        <v>0</v>
      </c>
      <c r="CS31" s="133">
        <v>0</v>
      </c>
      <c r="CT31" s="133">
        <v>0</v>
      </c>
      <c r="CU31" s="133">
        <v>0</v>
      </c>
      <c r="CV31" s="142">
        <v>0</v>
      </c>
      <c r="CW31" s="133">
        <v>0</v>
      </c>
      <c r="CX31" s="133">
        <v>0</v>
      </c>
      <c r="CY31" s="133">
        <f t="shared" si="23"/>
        <v>0</v>
      </c>
      <c r="CZ31" s="133">
        <v>0</v>
      </c>
      <c r="DA31" s="133">
        <v>0</v>
      </c>
      <c r="DB31" s="133">
        <v>0</v>
      </c>
      <c r="DC31" s="142">
        <v>0</v>
      </c>
      <c r="DD31" s="145">
        <v>0</v>
      </c>
      <c r="DE31" s="146">
        <v>0</v>
      </c>
      <c r="DF31" s="146">
        <v>0</v>
      </c>
      <c r="DG31" s="146">
        <v>0</v>
      </c>
      <c r="DH31" s="146">
        <v>0</v>
      </c>
      <c r="DI31" s="146">
        <v>0</v>
      </c>
      <c r="DJ31" s="146">
        <v>0</v>
      </c>
      <c r="DK31" s="146">
        <v>0</v>
      </c>
      <c r="DL31" s="181">
        <v>315554578</v>
      </c>
      <c r="DM31" s="181">
        <v>0</v>
      </c>
      <c r="DN31" s="182">
        <f t="shared" si="15"/>
        <v>315554578</v>
      </c>
      <c r="DO31" s="125"/>
    </row>
    <row r="32" spans="1:119" ht="26.1" customHeight="1" x14ac:dyDescent="0.15">
      <c r="A32" s="28" t="s">
        <v>115</v>
      </c>
      <c r="B32" s="24" t="s">
        <v>69</v>
      </c>
      <c r="C32" s="133">
        <v>0</v>
      </c>
      <c r="D32" s="133">
        <v>0</v>
      </c>
      <c r="E32" s="133">
        <f t="shared" si="0"/>
        <v>0</v>
      </c>
      <c r="F32" s="133">
        <v>0</v>
      </c>
      <c r="G32" s="133">
        <v>0</v>
      </c>
      <c r="H32" s="133">
        <v>0</v>
      </c>
      <c r="I32" s="141">
        <v>0</v>
      </c>
      <c r="J32" s="133">
        <v>0</v>
      </c>
      <c r="K32" s="133">
        <v>995783</v>
      </c>
      <c r="L32" s="133">
        <f t="shared" si="1"/>
        <v>995783</v>
      </c>
      <c r="M32" s="133">
        <v>0</v>
      </c>
      <c r="N32" s="133">
        <v>0</v>
      </c>
      <c r="O32" s="133">
        <v>1988</v>
      </c>
      <c r="P32" s="141">
        <v>0</v>
      </c>
      <c r="Q32" s="133">
        <v>0</v>
      </c>
      <c r="R32" s="133">
        <v>1467902</v>
      </c>
      <c r="S32" s="133">
        <f t="shared" si="2"/>
        <v>1467902</v>
      </c>
      <c r="T32" s="133">
        <v>0</v>
      </c>
      <c r="U32" s="133">
        <v>0</v>
      </c>
      <c r="V32" s="133">
        <v>42261</v>
      </c>
      <c r="W32" s="141">
        <v>0</v>
      </c>
      <c r="X32" s="133">
        <v>0</v>
      </c>
      <c r="Y32" s="133">
        <v>2463229</v>
      </c>
      <c r="Z32" s="133">
        <f t="shared" si="3"/>
        <v>2463229</v>
      </c>
      <c r="AA32" s="133">
        <v>0</v>
      </c>
      <c r="AB32" s="133">
        <v>0</v>
      </c>
      <c r="AC32" s="133">
        <v>362188</v>
      </c>
      <c r="AD32" s="141">
        <v>0</v>
      </c>
      <c r="AE32" s="133">
        <v>0</v>
      </c>
      <c r="AF32" s="133">
        <v>2887912</v>
      </c>
      <c r="AG32" s="133">
        <f t="shared" si="4"/>
        <v>2887912</v>
      </c>
      <c r="AH32" s="133">
        <v>0</v>
      </c>
      <c r="AI32" s="133">
        <v>0</v>
      </c>
      <c r="AJ32" s="133">
        <v>655749</v>
      </c>
      <c r="AK32" s="142">
        <v>0</v>
      </c>
      <c r="AL32" s="133">
        <v>70444</v>
      </c>
      <c r="AM32" s="133">
        <v>24586948</v>
      </c>
      <c r="AN32" s="133">
        <f t="shared" si="16"/>
        <v>24657392</v>
      </c>
      <c r="AO32" s="133">
        <v>0</v>
      </c>
      <c r="AP32" s="133">
        <v>0</v>
      </c>
      <c r="AQ32" s="133">
        <v>1282519</v>
      </c>
      <c r="AR32" s="142">
        <v>0</v>
      </c>
      <c r="AS32" s="133">
        <v>70491</v>
      </c>
      <c r="AT32" s="133">
        <v>15561454</v>
      </c>
      <c r="AU32" s="133">
        <f t="shared" si="17"/>
        <v>15631945</v>
      </c>
      <c r="AV32" s="133">
        <v>0</v>
      </c>
      <c r="AW32" s="133">
        <v>0</v>
      </c>
      <c r="AX32" s="133">
        <v>3259735</v>
      </c>
      <c r="AY32" s="142">
        <v>0</v>
      </c>
      <c r="AZ32" s="133">
        <v>286904</v>
      </c>
      <c r="BA32" s="133">
        <v>16194347</v>
      </c>
      <c r="BB32" s="133">
        <f t="shared" si="18"/>
        <v>16481251</v>
      </c>
      <c r="BC32" s="133">
        <v>0</v>
      </c>
      <c r="BD32" s="133">
        <v>0</v>
      </c>
      <c r="BE32" s="133">
        <v>8692041</v>
      </c>
      <c r="BF32" s="142">
        <v>0</v>
      </c>
      <c r="BG32" s="133">
        <v>286904</v>
      </c>
      <c r="BH32" s="133">
        <v>19931938</v>
      </c>
      <c r="BI32" s="133">
        <f t="shared" si="19"/>
        <v>20218842</v>
      </c>
      <c r="BJ32" s="133">
        <v>0</v>
      </c>
      <c r="BK32" s="133">
        <v>0</v>
      </c>
      <c r="BL32" s="133">
        <v>8692041</v>
      </c>
      <c r="BM32" s="142">
        <v>0</v>
      </c>
      <c r="BN32" s="133">
        <v>0</v>
      </c>
      <c r="BO32" s="133">
        <v>0</v>
      </c>
      <c r="BP32" s="133">
        <f t="shared" si="9"/>
        <v>0</v>
      </c>
      <c r="BQ32" s="133">
        <v>0</v>
      </c>
      <c r="BR32" s="133">
        <v>0</v>
      </c>
      <c r="BS32" s="133">
        <v>0</v>
      </c>
      <c r="BT32" s="141">
        <v>0</v>
      </c>
      <c r="BU32" s="133">
        <v>0</v>
      </c>
      <c r="BV32" s="133">
        <v>2</v>
      </c>
      <c r="BW32" s="133">
        <f t="shared" si="20"/>
        <v>2</v>
      </c>
      <c r="BX32" s="133">
        <v>0</v>
      </c>
      <c r="BY32" s="133">
        <v>0</v>
      </c>
      <c r="BZ32" s="133">
        <v>0</v>
      </c>
      <c r="CA32" s="142">
        <v>0</v>
      </c>
      <c r="CB32" s="133">
        <v>0</v>
      </c>
      <c r="CC32" s="133">
        <v>90139929</v>
      </c>
      <c r="CD32" s="133">
        <f t="shared" si="11"/>
        <v>90139929</v>
      </c>
      <c r="CE32" s="133">
        <v>0</v>
      </c>
      <c r="CF32" s="133">
        <v>0</v>
      </c>
      <c r="CG32" s="133">
        <v>498162</v>
      </c>
      <c r="CH32" s="142">
        <v>0</v>
      </c>
      <c r="CI32" s="133">
        <v>0</v>
      </c>
      <c r="CJ32" s="133">
        <v>633302</v>
      </c>
      <c r="CK32" s="133">
        <f t="shared" si="21"/>
        <v>633302</v>
      </c>
      <c r="CL32" s="133">
        <v>0</v>
      </c>
      <c r="CM32" s="133">
        <v>0</v>
      </c>
      <c r="CN32" s="133">
        <v>2269774</v>
      </c>
      <c r="CO32" s="142">
        <v>0</v>
      </c>
      <c r="CP32" s="133">
        <v>72340</v>
      </c>
      <c r="CQ32" s="133">
        <v>9923828</v>
      </c>
      <c r="CR32" s="133">
        <f t="shared" si="22"/>
        <v>9996168</v>
      </c>
      <c r="CS32" s="133">
        <v>0</v>
      </c>
      <c r="CT32" s="133">
        <v>0</v>
      </c>
      <c r="CU32" s="133">
        <v>2294986</v>
      </c>
      <c r="CV32" s="142">
        <v>0</v>
      </c>
      <c r="CW32" s="133">
        <v>72340</v>
      </c>
      <c r="CX32" s="133">
        <v>9923828</v>
      </c>
      <c r="CY32" s="133">
        <f t="shared" si="23"/>
        <v>9996168</v>
      </c>
      <c r="CZ32" s="133">
        <v>0</v>
      </c>
      <c r="DA32" s="133">
        <v>0</v>
      </c>
      <c r="DB32" s="133">
        <v>2294986</v>
      </c>
      <c r="DC32" s="142">
        <v>0</v>
      </c>
      <c r="DD32" s="145">
        <v>0</v>
      </c>
      <c r="DE32" s="146">
        <v>0</v>
      </c>
      <c r="DF32" s="146">
        <v>0</v>
      </c>
      <c r="DG32" s="146">
        <v>0</v>
      </c>
      <c r="DH32" s="146">
        <v>0</v>
      </c>
      <c r="DI32" s="146">
        <v>0</v>
      </c>
      <c r="DJ32" s="146">
        <v>0</v>
      </c>
      <c r="DK32" s="146">
        <v>0</v>
      </c>
      <c r="DL32" s="181">
        <v>2744937332</v>
      </c>
      <c r="DM32" s="181">
        <v>0</v>
      </c>
      <c r="DN32" s="182">
        <f t="shared" si="15"/>
        <v>2744937332</v>
      </c>
    </row>
    <row r="33" spans="1:119" ht="26.1" customHeight="1" x14ac:dyDescent="0.15">
      <c r="A33" s="28" t="s">
        <v>115</v>
      </c>
      <c r="B33" s="24" t="s">
        <v>43</v>
      </c>
      <c r="C33" s="133">
        <v>0</v>
      </c>
      <c r="D33" s="133">
        <v>0</v>
      </c>
      <c r="E33" s="133">
        <f t="shared" si="0"/>
        <v>0</v>
      </c>
      <c r="F33" s="133">
        <v>0</v>
      </c>
      <c r="G33" s="133">
        <v>0</v>
      </c>
      <c r="H33" s="133">
        <v>0</v>
      </c>
      <c r="I33" s="141">
        <v>0</v>
      </c>
      <c r="J33" s="133">
        <v>0</v>
      </c>
      <c r="K33" s="133">
        <v>0</v>
      </c>
      <c r="L33" s="133">
        <f t="shared" si="1"/>
        <v>0</v>
      </c>
      <c r="M33" s="133">
        <v>0</v>
      </c>
      <c r="N33" s="133">
        <v>0</v>
      </c>
      <c r="O33" s="133">
        <v>0</v>
      </c>
      <c r="P33" s="141">
        <v>0</v>
      </c>
      <c r="Q33" s="133">
        <v>0</v>
      </c>
      <c r="R33" s="133">
        <v>1442096</v>
      </c>
      <c r="S33" s="133">
        <f t="shared" si="2"/>
        <v>1442096</v>
      </c>
      <c r="T33" s="133">
        <v>0</v>
      </c>
      <c r="U33" s="133">
        <v>0</v>
      </c>
      <c r="V33" s="133">
        <v>45253</v>
      </c>
      <c r="W33" s="141">
        <v>0</v>
      </c>
      <c r="X33" s="133">
        <v>8035002</v>
      </c>
      <c r="Y33" s="133">
        <v>0</v>
      </c>
      <c r="Z33" s="133">
        <f t="shared" si="3"/>
        <v>8035002</v>
      </c>
      <c r="AA33" s="133">
        <v>0</v>
      </c>
      <c r="AB33" s="133">
        <v>0</v>
      </c>
      <c r="AC33" s="133">
        <v>304692</v>
      </c>
      <c r="AD33" s="141">
        <v>0</v>
      </c>
      <c r="AE33" s="133">
        <v>11925019</v>
      </c>
      <c r="AF33" s="133">
        <v>0</v>
      </c>
      <c r="AG33" s="133">
        <f t="shared" si="4"/>
        <v>11925019</v>
      </c>
      <c r="AH33" s="133">
        <v>0</v>
      </c>
      <c r="AI33" s="133">
        <v>0</v>
      </c>
      <c r="AJ33" s="133">
        <v>1484884</v>
      </c>
      <c r="AK33" s="142">
        <v>0</v>
      </c>
      <c r="AL33" s="133">
        <v>13557017</v>
      </c>
      <c r="AM33" s="133">
        <v>0</v>
      </c>
      <c r="AN33" s="133">
        <f t="shared" si="16"/>
        <v>13557017</v>
      </c>
      <c r="AO33" s="133">
        <v>0</v>
      </c>
      <c r="AP33" s="133">
        <v>0</v>
      </c>
      <c r="AQ33" s="133">
        <v>2289049</v>
      </c>
      <c r="AR33" s="142">
        <v>0</v>
      </c>
      <c r="AS33" s="133">
        <v>16617550</v>
      </c>
      <c r="AT33" s="133">
        <v>0</v>
      </c>
      <c r="AU33" s="133">
        <f t="shared" si="17"/>
        <v>16617550</v>
      </c>
      <c r="AV33" s="133">
        <v>0</v>
      </c>
      <c r="AW33" s="133">
        <v>0</v>
      </c>
      <c r="AX33" s="133">
        <v>6598076</v>
      </c>
      <c r="AY33" s="142">
        <v>0</v>
      </c>
      <c r="AZ33" s="133">
        <v>14916842</v>
      </c>
      <c r="BA33" s="133">
        <v>0</v>
      </c>
      <c r="BB33" s="133">
        <f t="shared" si="18"/>
        <v>14916842</v>
      </c>
      <c r="BC33" s="133">
        <v>0</v>
      </c>
      <c r="BD33" s="133">
        <v>0</v>
      </c>
      <c r="BE33" s="133">
        <v>12351327</v>
      </c>
      <c r="BF33" s="142">
        <v>0</v>
      </c>
      <c r="BG33" s="133">
        <v>23081798</v>
      </c>
      <c r="BH33" s="133">
        <v>0</v>
      </c>
      <c r="BI33" s="133">
        <f t="shared" si="19"/>
        <v>23081798</v>
      </c>
      <c r="BJ33" s="133">
        <v>0</v>
      </c>
      <c r="BK33" s="133">
        <v>0</v>
      </c>
      <c r="BL33" s="133">
        <v>24191188</v>
      </c>
      <c r="BM33" s="142">
        <v>0</v>
      </c>
      <c r="BN33" s="133">
        <v>0</v>
      </c>
      <c r="BO33" s="133">
        <v>0</v>
      </c>
      <c r="BP33" s="133">
        <f t="shared" si="9"/>
        <v>0</v>
      </c>
      <c r="BQ33" s="133">
        <v>0</v>
      </c>
      <c r="BR33" s="133">
        <v>0</v>
      </c>
      <c r="BS33" s="133">
        <v>0</v>
      </c>
      <c r="BT33" s="141">
        <v>0</v>
      </c>
      <c r="BU33" s="133">
        <v>0</v>
      </c>
      <c r="BV33" s="133">
        <v>0</v>
      </c>
      <c r="BW33" s="133">
        <f t="shared" si="20"/>
        <v>0</v>
      </c>
      <c r="BX33" s="133">
        <v>0</v>
      </c>
      <c r="BY33" s="133">
        <v>0</v>
      </c>
      <c r="BZ33" s="133">
        <v>0</v>
      </c>
      <c r="CA33" s="142">
        <v>0</v>
      </c>
      <c r="CB33" s="133">
        <v>0</v>
      </c>
      <c r="CC33" s="133">
        <v>0</v>
      </c>
      <c r="CD33" s="133">
        <f t="shared" si="11"/>
        <v>0</v>
      </c>
      <c r="CE33" s="133">
        <v>0</v>
      </c>
      <c r="CF33" s="133">
        <v>0</v>
      </c>
      <c r="CG33" s="133">
        <v>0</v>
      </c>
      <c r="CH33" s="142">
        <v>0</v>
      </c>
      <c r="CI33" s="133">
        <v>9388078</v>
      </c>
      <c r="CJ33" s="133">
        <v>0</v>
      </c>
      <c r="CK33" s="133">
        <f t="shared" si="21"/>
        <v>9388078</v>
      </c>
      <c r="CL33" s="133">
        <v>0</v>
      </c>
      <c r="CM33" s="133">
        <v>0</v>
      </c>
      <c r="CN33" s="133">
        <v>0</v>
      </c>
      <c r="CO33" s="142">
        <v>0</v>
      </c>
      <c r="CP33" s="133">
        <v>0</v>
      </c>
      <c r="CQ33" s="133">
        <v>0</v>
      </c>
      <c r="CR33" s="133">
        <f t="shared" si="22"/>
        <v>0</v>
      </c>
      <c r="CS33" s="133">
        <v>0</v>
      </c>
      <c r="CT33" s="133">
        <v>0</v>
      </c>
      <c r="CU33" s="133">
        <v>0</v>
      </c>
      <c r="CV33" s="142">
        <v>0</v>
      </c>
      <c r="CW33" s="133">
        <v>0</v>
      </c>
      <c r="CX33" s="133">
        <v>0</v>
      </c>
      <c r="CY33" s="133">
        <f t="shared" si="23"/>
        <v>0</v>
      </c>
      <c r="CZ33" s="133">
        <v>0</v>
      </c>
      <c r="DA33" s="133">
        <v>0</v>
      </c>
      <c r="DB33" s="133">
        <v>0</v>
      </c>
      <c r="DC33" s="142">
        <v>0</v>
      </c>
      <c r="DD33" s="145">
        <v>0</v>
      </c>
      <c r="DE33" s="146">
        <v>0</v>
      </c>
      <c r="DF33" s="146">
        <v>0</v>
      </c>
      <c r="DG33" s="146">
        <v>0</v>
      </c>
      <c r="DH33" s="146">
        <v>0</v>
      </c>
      <c r="DI33" s="146">
        <v>0</v>
      </c>
      <c r="DJ33" s="146">
        <v>0</v>
      </c>
      <c r="DK33" s="146">
        <v>0</v>
      </c>
      <c r="DL33" s="181">
        <v>4511619826</v>
      </c>
      <c r="DM33" s="181">
        <v>0</v>
      </c>
      <c r="DN33" s="182">
        <f t="shared" si="15"/>
        <v>4511619826</v>
      </c>
    </row>
    <row r="34" spans="1:119" ht="26.1" customHeight="1" x14ac:dyDescent="0.15">
      <c r="A34" s="28" t="s">
        <v>115</v>
      </c>
      <c r="B34" s="24" t="s">
        <v>39</v>
      </c>
      <c r="C34" s="133">
        <v>0</v>
      </c>
      <c r="D34" s="133">
        <v>0</v>
      </c>
      <c r="E34" s="133">
        <f t="shared" si="0"/>
        <v>0</v>
      </c>
      <c r="F34" s="133">
        <v>0</v>
      </c>
      <c r="G34" s="133">
        <v>0</v>
      </c>
      <c r="H34" s="133">
        <v>0</v>
      </c>
      <c r="I34" s="141">
        <v>0</v>
      </c>
      <c r="J34" s="133">
        <v>0</v>
      </c>
      <c r="K34" s="133">
        <v>0</v>
      </c>
      <c r="L34" s="133">
        <f t="shared" si="1"/>
        <v>0</v>
      </c>
      <c r="M34" s="133">
        <v>0</v>
      </c>
      <c r="N34" s="133">
        <v>0</v>
      </c>
      <c r="O34" s="133">
        <v>0</v>
      </c>
      <c r="P34" s="141">
        <v>0</v>
      </c>
      <c r="Q34" s="133">
        <v>0</v>
      </c>
      <c r="R34" s="133">
        <v>0</v>
      </c>
      <c r="S34" s="133">
        <f t="shared" si="2"/>
        <v>0</v>
      </c>
      <c r="T34" s="133">
        <v>0</v>
      </c>
      <c r="U34" s="133">
        <v>0</v>
      </c>
      <c r="V34" s="133">
        <v>0</v>
      </c>
      <c r="W34" s="141">
        <v>0</v>
      </c>
      <c r="X34" s="133">
        <v>0</v>
      </c>
      <c r="Y34" s="133">
        <v>0</v>
      </c>
      <c r="Z34" s="133">
        <f t="shared" si="3"/>
        <v>0</v>
      </c>
      <c r="AA34" s="133">
        <v>0</v>
      </c>
      <c r="AB34" s="133">
        <v>0</v>
      </c>
      <c r="AC34" s="133">
        <v>0</v>
      </c>
      <c r="AD34" s="141">
        <v>0</v>
      </c>
      <c r="AE34" s="133">
        <v>0</v>
      </c>
      <c r="AF34" s="133">
        <v>0</v>
      </c>
      <c r="AG34" s="133">
        <f t="shared" si="4"/>
        <v>0</v>
      </c>
      <c r="AH34" s="133">
        <v>0</v>
      </c>
      <c r="AI34" s="133">
        <v>0</v>
      </c>
      <c r="AJ34" s="133">
        <v>0</v>
      </c>
      <c r="AK34" s="142">
        <v>0</v>
      </c>
      <c r="AL34" s="133">
        <v>0</v>
      </c>
      <c r="AM34" s="133">
        <v>0</v>
      </c>
      <c r="AN34" s="133">
        <f t="shared" si="16"/>
        <v>0</v>
      </c>
      <c r="AO34" s="133">
        <v>0</v>
      </c>
      <c r="AP34" s="133">
        <v>0</v>
      </c>
      <c r="AQ34" s="133">
        <v>0</v>
      </c>
      <c r="AR34" s="142">
        <v>0</v>
      </c>
      <c r="AS34" s="133">
        <v>0</v>
      </c>
      <c r="AT34" s="133">
        <v>0</v>
      </c>
      <c r="AU34" s="133">
        <f t="shared" si="17"/>
        <v>0</v>
      </c>
      <c r="AV34" s="133">
        <v>0</v>
      </c>
      <c r="AW34" s="133">
        <v>0</v>
      </c>
      <c r="AX34" s="133">
        <v>0</v>
      </c>
      <c r="AY34" s="142">
        <v>0</v>
      </c>
      <c r="AZ34" s="133">
        <v>0</v>
      </c>
      <c r="BA34" s="133">
        <v>0</v>
      </c>
      <c r="BB34" s="133">
        <f t="shared" si="18"/>
        <v>0</v>
      </c>
      <c r="BC34" s="133">
        <v>0</v>
      </c>
      <c r="BD34" s="133">
        <v>0</v>
      </c>
      <c r="BE34" s="133">
        <v>0</v>
      </c>
      <c r="BF34" s="142">
        <v>0</v>
      </c>
      <c r="BG34" s="133">
        <v>0</v>
      </c>
      <c r="BH34" s="133">
        <v>0</v>
      </c>
      <c r="BI34" s="133">
        <f t="shared" si="19"/>
        <v>0</v>
      </c>
      <c r="BJ34" s="133">
        <v>0</v>
      </c>
      <c r="BK34" s="133">
        <v>0</v>
      </c>
      <c r="BL34" s="133">
        <v>0</v>
      </c>
      <c r="BM34" s="142">
        <v>0</v>
      </c>
      <c r="BN34" s="133">
        <v>0</v>
      </c>
      <c r="BO34" s="133">
        <v>0</v>
      </c>
      <c r="BP34" s="133">
        <f t="shared" si="9"/>
        <v>0</v>
      </c>
      <c r="BQ34" s="133">
        <v>0</v>
      </c>
      <c r="BR34" s="133">
        <v>0</v>
      </c>
      <c r="BS34" s="133">
        <v>0</v>
      </c>
      <c r="BT34" s="141">
        <v>0</v>
      </c>
      <c r="BU34" s="133">
        <v>0</v>
      </c>
      <c r="BV34" s="133">
        <v>0</v>
      </c>
      <c r="BW34" s="133">
        <f t="shared" si="20"/>
        <v>0</v>
      </c>
      <c r="BX34" s="133">
        <v>0</v>
      </c>
      <c r="BY34" s="133">
        <v>0</v>
      </c>
      <c r="BZ34" s="133">
        <v>0</v>
      </c>
      <c r="CA34" s="142">
        <v>0</v>
      </c>
      <c r="CB34" s="133">
        <v>0</v>
      </c>
      <c r="CC34" s="133">
        <v>0</v>
      </c>
      <c r="CD34" s="133">
        <f t="shared" si="11"/>
        <v>0</v>
      </c>
      <c r="CE34" s="133">
        <v>0</v>
      </c>
      <c r="CF34" s="133">
        <v>0</v>
      </c>
      <c r="CG34" s="133">
        <v>0</v>
      </c>
      <c r="CH34" s="142">
        <v>0</v>
      </c>
      <c r="CI34" s="133">
        <v>0</v>
      </c>
      <c r="CJ34" s="133">
        <v>0</v>
      </c>
      <c r="CK34" s="133">
        <f t="shared" si="21"/>
        <v>0</v>
      </c>
      <c r="CL34" s="133">
        <v>0</v>
      </c>
      <c r="CM34" s="133">
        <v>0</v>
      </c>
      <c r="CN34" s="133">
        <v>0</v>
      </c>
      <c r="CO34" s="142">
        <v>0</v>
      </c>
      <c r="CP34" s="133">
        <v>0</v>
      </c>
      <c r="CQ34" s="133">
        <v>0</v>
      </c>
      <c r="CR34" s="133">
        <f t="shared" si="22"/>
        <v>0</v>
      </c>
      <c r="CS34" s="133">
        <v>0</v>
      </c>
      <c r="CT34" s="133">
        <v>0</v>
      </c>
      <c r="CU34" s="133">
        <v>0</v>
      </c>
      <c r="CV34" s="142">
        <v>0</v>
      </c>
      <c r="CW34" s="133">
        <v>0</v>
      </c>
      <c r="CX34" s="133">
        <v>0</v>
      </c>
      <c r="CY34" s="133">
        <f t="shared" si="23"/>
        <v>0</v>
      </c>
      <c r="CZ34" s="133">
        <v>0</v>
      </c>
      <c r="DA34" s="133">
        <v>0</v>
      </c>
      <c r="DB34" s="133">
        <v>0</v>
      </c>
      <c r="DC34" s="142">
        <v>0</v>
      </c>
      <c r="DD34" s="145">
        <v>0</v>
      </c>
      <c r="DE34" s="146">
        <v>0</v>
      </c>
      <c r="DF34" s="146">
        <v>0</v>
      </c>
      <c r="DG34" s="146">
        <v>0</v>
      </c>
      <c r="DH34" s="146">
        <v>0</v>
      </c>
      <c r="DI34" s="146">
        <v>0</v>
      </c>
      <c r="DJ34" s="146">
        <v>0</v>
      </c>
      <c r="DK34" s="146">
        <v>0</v>
      </c>
      <c r="DL34" s="181">
        <v>15327217</v>
      </c>
      <c r="DM34" s="181">
        <v>0</v>
      </c>
      <c r="DN34" s="182">
        <f t="shared" si="15"/>
        <v>15327217</v>
      </c>
    </row>
    <row r="35" spans="1:119" ht="26.1" customHeight="1" x14ac:dyDescent="0.15">
      <c r="A35" s="28" t="s">
        <v>115</v>
      </c>
      <c r="B35" s="24" t="s">
        <v>38</v>
      </c>
      <c r="C35" s="133">
        <v>0</v>
      </c>
      <c r="D35" s="133">
        <v>0</v>
      </c>
      <c r="E35" s="133">
        <f t="shared" si="0"/>
        <v>0</v>
      </c>
      <c r="F35" s="133">
        <v>0</v>
      </c>
      <c r="G35" s="133">
        <v>0</v>
      </c>
      <c r="H35" s="133">
        <v>0</v>
      </c>
      <c r="I35" s="141">
        <v>0</v>
      </c>
      <c r="J35" s="133">
        <v>0</v>
      </c>
      <c r="K35" s="133">
        <v>0</v>
      </c>
      <c r="L35" s="133">
        <f t="shared" si="1"/>
        <v>0</v>
      </c>
      <c r="M35" s="133">
        <v>0</v>
      </c>
      <c r="N35" s="133">
        <v>0</v>
      </c>
      <c r="O35" s="133">
        <v>0</v>
      </c>
      <c r="P35" s="141">
        <v>0</v>
      </c>
      <c r="Q35" s="133">
        <v>0</v>
      </c>
      <c r="R35" s="133">
        <v>0</v>
      </c>
      <c r="S35" s="133">
        <f t="shared" si="2"/>
        <v>0</v>
      </c>
      <c r="T35" s="133">
        <v>0</v>
      </c>
      <c r="U35" s="133">
        <v>0</v>
      </c>
      <c r="V35" s="133">
        <v>0</v>
      </c>
      <c r="W35" s="141">
        <v>0</v>
      </c>
      <c r="X35" s="133">
        <v>0</v>
      </c>
      <c r="Y35" s="133">
        <v>0</v>
      </c>
      <c r="Z35" s="133">
        <f t="shared" si="3"/>
        <v>0</v>
      </c>
      <c r="AA35" s="133">
        <v>0</v>
      </c>
      <c r="AB35" s="133">
        <v>0</v>
      </c>
      <c r="AC35" s="133">
        <v>0</v>
      </c>
      <c r="AD35" s="141">
        <v>0</v>
      </c>
      <c r="AE35" s="133">
        <v>209603</v>
      </c>
      <c r="AF35" s="133">
        <v>0</v>
      </c>
      <c r="AG35" s="133">
        <f t="shared" si="4"/>
        <v>209603</v>
      </c>
      <c r="AH35" s="133">
        <v>0</v>
      </c>
      <c r="AI35" s="133">
        <v>0</v>
      </c>
      <c r="AJ35" s="133">
        <v>0</v>
      </c>
      <c r="AK35" s="142">
        <v>0</v>
      </c>
      <c r="AL35" s="133">
        <v>260541</v>
      </c>
      <c r="AM35" s="133">
        <v>0</v>
      </c>
      <c r="AN35" s="133">
        <f t="shared" si="16"/>
        <v>260541</v>
      </c>
      <c r="AO35" s="133">
        <v>0</v>
      </c>
      <c r="AP35" s="133">
        <v>0</v>
      </c>
      <c r="AQ35" s="133">
        <v>0</v>
      </c>
      <c r="AR35" s="142">
        <v>0</v>
      </c>
      <c r="AS35" s="133">
        <v>314004</v>
      </c>
      <c r="AT35" s="133">
        <v>0</v>
      </c>
      <c r="AU35" s="133">
        <f t="shared" si="17"/>
        <v>314004</v>
      </c>
      <c r="AV35" s="133">
        <v>0</v>
      </c>
      <c r="AW35" s="133">
        <v>0</v>
      </c>
      <c r="AX35" s="133">
        <v>0</v>
      </c>
      <c r="AY35" s="142">
        <v>0</v>
      </c>
      <c r="AZ35" s="133">
        <v>314004</v>
      </c>
      <c r="BA35" s="133">
        <v>0</v>
      </c>
      <c r="BB35" s="133">
        <f t="shared" si="18"/>
        <v>314004</v>
      </c>
      <c r="BC35" s="133">
        <v>0</v>
      </c>
      <c r="BD35" s="133">
        <v>0</v>
      </c>
      <c r="BE35" s="133">
        <v>0</v>
      </c>
      <c r="BF35" s="142">
        <v>0</v>
      </c>
      <c r="BG35" s="133">
        <v>314004</v>
      </c>
      <c r="BH35" s="133">
        <v>0</v>
      </c>
      <c r="BI35" s="133">
        <f t="shared" si="19"/>
        <v>314004</v>
      </c>
      <c r="BJ35" s="133">
        <v>0</v>
      </c>
      <c r="BK35" s="133">
        <v>0</v>
      </c>
      <c r="BL35" s="133">
        <v>0</v>
      </c>
      <c r="BM35" s="142">
        <v>0</v>
      </c>
      <c r="BN35" s="133">
        <v>0</v>
      </c>
      <c r="BO35" s="133">
        <v>0</v>
      </c>
      <c r="BP35" s="133">
        <f t="shared" si="9"/>
        <v>0</v>
      </c>
      <c r="BQ35" s="133">
        <v>0</v>
      </c>
      <c r="BR35" s="133">
        <v>0</v>
      </c>
      <c r="BS35" s="133">
        <v>0</v>
      </c>
      <c r="BT35" s="141">
        <v>0</v>
      </c>
      <c r="BU35" s="133">
        <v>0</v>
      </c>
      <c r="BV35" s="133">
        <v>0</v>
      </c>
      <c r="BW35" s="133">
        <f t="shared" si="20"/>
        <v>0</v>
      </c>
      <c r="BX35" s="133">
        <v>0</v>
      </c>
      <c r="BY35" s="133">
        <v>0</v>
      </c>
      <c r="BZ35" s="133">
        <v>0</v>
      </c>
      <c r="CA35" s="142">
        <v>0</v>
      </c>
      <c r="CB35" s="133">
        <v>0</v>
      </c>
      <c r="CC35" s="133">
        <v>0</v>
      </c>
      <c r="CD35" s="133">
        <f t="shared" si="11"/>
        <v>0</v>
      </c>
      <c r="CE35" s="133">
        <v>0</v>
      </c>
      <c r="CF35" s="133">
        <v>0</v>
      </c>
      <c r="CG35" s="133">
        <v>0</v>
      </c>
      <c r="CH35" s="142">
        <v>0</v>
      </c>
      <c r="CI35" s="133">
        <v>0</v>
      </c>
      <c r="CJ35" s="133">
        <v>0</v>
      </c>
      <c r="CK35" s="133">
        <f t="shared" si="21"/>
        <v>0</v>
      </c>
      <c r="CL35" s="133">
        <v>0</v>
      </c>
      <c r="CM35" s="133">
        <v>0</v>
      </c>
      <c r="CN35" s="133">
        <v>0</v>
      </c>
      <c r="CO35" s="142">
        <v>0</v>
      </c>
      <c r="CP35" s="133">
        <v>0</v>
      </c>
      <c r="CQ35" s="133">
        <v>0</v>
      </c>
      <c r="CR35" s="133">
        <f t="shared" si="22"/>
        <v>0</v>
      </c>
      <c r="CS35" s="133">
        <v>0</v>
      </c>
      <c r="CT35" s="133">
        <v>0</v>
      </c>
      <c r="CU35" s="133">
        <v>0</v>
      </c>
      <c r="CV35" s="142">
        <v>0</v>
      </c>
      <c r="CW35" s="133">
        <v>0</v>
      </c>
      <c r="CX35" s="133">
        <v>0</v>
      </c>
      <c r="CY35" s="133">
        <f t="shared" si="23"/>
        <v>0</v>
      </c>
      <c r="CZ35" s="133">
        <v>0</v>
      </c>
      <c r="DA35" s="133">
        <v>0</v>
      </c>
      <c r="DB35" s="133">
        <v>0</v>
      </c>
      <c r="DC35" s="142">
        <v>0</v>
      </c>
      <c r="DD35" s="145">
        <v>0</v>
      </c>
      <c r="DE35" s="146">
        <v>0</v>
      </c>
      <c r="DF35" s="146">
        <v>0</v>
      </c>
      <c r="DG35" s="146">
        <v>0</v>
      </c>
      <c r="DH35" s="146">
        <v>0</v>
      </c>
      <c r="DI35" s="146">
        <v>0</v>
      </c>
      <c r="DJ35" s="146">
        <v>0</v>
      </c>
      <c r="DK35" s="146">
        <v>0</v>
      </c>
      <c r="DL35" s="181">
        <v>1556044</v>
      </c>
      <c r="DM35" s="181">
        <v>0</v>
      </c>
      <c r="DN35" s="182">
        <f t="shared" si="15"/>
        <v>1556044</v>
      </c>
    </row>
    <row r="36" spans="1:119" ht="26.1" customHeight="1" x14ac:dyDescent="0.15">
      <c r="A36" s="28" t="s">
        <v>115</v>
      </c>
      <c r="B36" s="24" t="s">
        <v>36</v>
      </c>
      <c r="C36" s="133">
        <v>0</v>
      </c>
      <c r="D36" s="133">
        <v>0</v>
      </c>
      <c r="E36" s="133">
        <f t="shared" si="0"/>
        <v>0</v>
      </c>
      <c r="F36" s="133">
        <v>0</v>
      </c>
      <c r="G36" s="133">
        <v>0</v>
      </c>
      <c r="H36" s="133">
        <v>0</v>
      </c>
      <c r="I36" s="141">
        <v>0</v>
      </c>
      <c r="J36" s="133">
        <v>0</v>
      </c>
      <c r="K36" s="133">
        <v>0</v>
      </c>
      <c r="L36" s="133">
        <f t="shared" si="1"/>
        <v>0</v>
      </c>
      <c r="M36" s="133">
        <v>0</v>
      </c>
      <c r="N36" s="133">
        <v>0</v>
      </c>
      <c r="O36" s="133">
        <v>0</v>
      </c>
      <c r="P36" s="141">
        <v>0</v>
      </c>
      <c r="Q36" s="133">
        <v>0</v>
      </c>
      <c r="R36" s="133">
        <v>0</v>
      </c>
      <c r="S36" s="133">
        <f t="shared" si="2"/>
        <v>0</v>
      </c>
      <c r="T36" s="133">
        <v>0</v>
      </c>
      <c r="U36" s="133">
        <v>0</v>
      </c>
      <c r="V36" s="133">
        <v>0</v>
      </c>
      <c r="W36" s="141">
        <v>0</v>
      </c>
      <c r="X36" s="133">
        <v>0</v>
      </c>
      <c r="Y36" s="133">
        <v>0</v>
      </c>
      <c r="Z36" s="133">
        <f t="shared" si="3"/>
        <v>0</v>
      </c>
      <c r="AA36" s="133">
        <v>0</v>
      </c>
      <c r="AB36" s="133">
        <v>0</v>
      </c>
      <c r="AC36" s="133">
        <v>0</v>
      </c>
      <c r="AD36" s="141">
        <v>0</v>
      </c>
      <c r="AE36" s="133">
        <v>0</v>
      </c>
      <c r="AF36" s="133">
        <v>0</v>
      </c>
      <c r="AG36" s="133">
        <f t="shared" si="4"/>
        <v>0</v>
      </c>
      <c r="AH36" s="133">
        <v>0</v>
      </c>
      <c r="AI36" s="133">
        <v>0</v>
      </c>
      <c r="AJ36" s="133">
        <v>0</v>
      </c>
      <c r="AK36" s="142">
        <v>0</v>
      </c>
      <c r="AL36" s="133">
        <v>0</v>
      </c>
      <c r="AM36" s="133">
        <v>0</v>
      </c>
      <c r="AN36" s="133">
        <f t="shared" si="16"/>
        <v>0</v>
      </c>
      <c r="AO36" s="133">
        <v>0</v>
      </c>
      <c r="AP36" s="133">
        <v>0</v>
      </c>
      <c r="AQ36" s="133">
        <v>0</v>
      </c>
      <c r="AR36" s="142">
        <v>0</v>
      </c>
      <c r="AS36" s="133">
        <v>40000</v>
      </c>
      <c r="AT36" s="133">
        <v>0</v>
      </c>
      <c r="AU36" s="133">
        <f t="shared" si="17"/>
        <v>40000</v>
      </c>
      <c r="AV36" s="133">
        <v>0</v>
      </c>
      <c r="AW36" s="133">
        <v>0</v>
      </c>
      <c r="AX36" s="133">
        <v>0</v>
      </c>
      <c r="AY36" s="142">
        <v>0</v>
      </c>
      <c r="AZ36" s="133">
        <v>50700</v>
      </c>
      <c r="BA36" s="133">
        <v>0</v>
      </c>
      <c r="BB36" s="133">
        <f t="shared" si="18"/>
        <v>50700</v>
      </c>
      <c r="BC36" s="133">
        <v>0</v>
      </c>
      <c r="BD36" s="133">
        <v>0</v>
      </c>
      <c r="BE36" s="133">
        <v>0</v>
      </c>
      <c r="BF36" s="142">
        <v>0</v>
      </c>
      <c r="BG36" s="133">
        <v>70772</v>
      </c>
      <c r="BH36" s="133">
        <v>0</v>
      </c>
      <c r="BI36" s="133">
        <f t="shared" si="19"/>
        <v>70772</v>
      </c>
      <c r="BJ36" s="133">
        <v>0</v>
      </c>
      <c r="BK36" s="133">
        <v>0</v>
      </c>
      <c r="BL36" s="133">
        <v>0</v>
      </c>
      <c r="BM36" s="142">
        <v>0</v>
      </c>
      <c r="BN36" s="133">
        <v>0</v>
      </c>
      <c r="BO36" s="133">
        <v>0</v>
      </c>
      <c r="BP36" s="133">
        <f t="shared" si="9"/>
        <v>0</v>
      </c>
      <c r="BQ36" s="133">
        <v>0</v>
      </c>
      <c r="BR36" s="133">
        <v>0</v>
      </c>
      <c r="BS36" s="133">
        <v>0</v>
      </c>
      <c r="BT36" s="141">
        <v>0</v>
      </c>
      <c r="BU36" s="133">
        <v>0</v>
      </c>
      <c r="BV36" s="133">
        <v>0</v>
      </c>
      <c r="BW36" s="133">
        <f t="shared" si="20"/>
        <v>0</v>
      </c>
      <c r="BX36" s="133">
        <v>0</v>
      </c>
      <c r="BY36" s="133">
        <v>0</v>
      </c>
      <c r="BZ36" s="133">
        <v>0</v>
      </c>
      <c r="CA36" s="142">
        <v>0</v>
      </c>
      <c r="CB36" s="133">
        <v>0</v>
      </c>
      <c r="CC36" s="133">
        <v>0</v>
      </c>
      <c r="CD36" s="133">
        <f t="shared" si="11"/>
        <v>0</v>
      </c>
      <c r="CE36" s="133">
        <v>0</v>
      </c>
      <c r="CF36" s="133">
        <v>0</v>
      </c>
      <c r="CG36" s="133">
        <v>0</v>
      </c>
      <c r="CH36" s="142">
        <v>0</v>
      </c>
      <c r="CI36" s="133">
        <v>0</v>
      </c>
      <c r="CJ36" s="133">
        <v>0</v>
      </c>
      <c r="CK36" s="133">
        <f t="shared" si="21"/>
        <v>0</v>
      </c>
      <c r="CL36" s="133">
        <v>0</v>
      </c>
      <c r="CM36" s="133">
        <v>0</v>
      </c>
      <c r="CN36" s="133">
        <v>0</v>
      </c>
      <c r="CO36" s="142">
        <v>0</v>
      </c>
      <c r="CP36" s="133">
        <v>0</v>
      </c>
      <c r="CQ36" s="133">
        <v>0</v>
      </c>
      <c r="CR36" s="133">
        <f t="shared" si="22"/>
        <v>0</v>
      </c>
      <c r="CS36" s="133">
        <v>0</v>
      </c>
      <c r="CT36" s="133">
        <v>0</v>
      </c>
      <c r="CU36" s="133">
        <v>0</v>
      </c>
      <c r="CV36" s="142">
        <v>0</v>
      </c>
      <c r="CW36" s="133">
        <v>0</v>
      </c>
      <c r="CX36" s="133">
        <v>0</v>
      </c>
      <c r="CY36" s="133">
        <f t="shared" si="23"/>
        <v>0</v>
      </c>
      <c r="CZ36" s="133">
        <v>0</v>
      </c>
      <c r="DA36" s="133">
        <v>0</v>
      </c>
      <c r="DB36" s="133">
        <v>0</v>
      </c>
      <c r="DC36" s="142">
        <v>0</v>
      </c>
      <c r="DD36" s="145">
        <v>0</v>
      </c>
      <c r="DE36" s="146">
        <v>0</v>
      </c>
      <c r="DF36" s="146">
        <v>0</v>
      </c>
      <c r="DG36" s="146">
        <v>0</v>
      </c>
      <c r="DH36" s="146">
        <v>0</v>
      </c>
      <c r="DI36" s="146">
        <v>0</v>
      </c>
      <c r="DJ36" s="146">
        <v>0</v>
      </c>
      <c r="DK36" s="146">
        <v>0</v>
      </c>
      <c r="DL36" s="181">
        <v>619751</v>
      </c>
      <c r="DM36" s="181">
        <v>23966</v>
      </c>
      <c r="DN36" s="182">
        <f t="shared" si="15"/>
        <v>643717</v>
      </c>
    </row>
    <row r="37" spans="1:119" ht="26.1" customHeight="1" x14ac:dyDescent="0.15">
      <c r="A37" s="28" t="s">
        <v>115</v>
      </c>
      <c r="B37" s="24" t="s">
        <v>40</v>
      </c>
      <c r="C37" s="133">
        <v>885</v>
      </c>
      <c r="D37" s="133">
        <v>0</v>
      </c>
      <c r="E37" s="133">
        <f t="shared" si="0"/>
        <v>885</v>
      </c>
      <c r="F37" s="133">
        <v>0</v>
      </c>
      <c r="G37" s="133">
        <v>0</v>
      </c>
      <c r="H37" s="133">
        <v>0</v>
      </c>
      <c r="I37" s="141">
        <v>0</v>
      </c>
      <c r="J37" s="133">
        <v>57460</v>
      </c>
      <c r="K37" s="133">
        <v>930421</v>
      </c>
      <c r="L37" s="133">
        <f t="shared" si="1"/>
        <v>987881</v>
      </c>
      <c r="M37" s="133">
        <v>0</v>
      </c>
      <c r="N37" s="133">
        <v>0</v>
      </c>
      <c r="O37" s="133">
        <v>0</v>
      </c>
      <c r="P37" s="141">
        <v>0</v>
      </c>
      <c r="Q37" s="133">
        <v>5055104</v>
      </c>
      <c r="R37" s="133">
        <v>50401</v>
      </c>
      <c r="S37" s="133">
        <f t="shared" si="2"/>
        <v>5105505</v>
      </c>
      <c r="T37" s="133">
        <v>0</v>
      </c>
      <c r="U37" s="133">
        <v>0</v>
      </c>
      <c r="V37" s="133">
        <v>46173</v>
      </c>
      <c r="W37" s="141">
        <v>0</v>
      </c>
      <c r="X37" s="133">
        <v>11572456</v>
      </c>
      <c r="Y37" s="133">
        <v>1455789</v>
      </c>
      <c r="Z37" s="133">
        <f t="shared" si="3"/>
        <v>13028245</v>
      </c>
      <c r="AA37" s="133">
        <v>0</v>
      </c>
      <c r="AB37" s="133">
        <v>0</v>
      </c>
      <c r="AC37" s="133">
        <v>91136</v>
      </c>
      <c r="AD37" s="141">
        <v>0</v>
      </c>
      <c r="AE37" s="133">
        <v>15945955</v>
      </c>
      <c r="AF37" s="133">
        <v>619315</v>
      </c>
      <c r="AG37" s="133">
        <f t="shared" si="4"/>
        <v>16565270</v>
      </c>
      <c r="AH37" s="133">
        <v>0</v>
      </c>
      <c r="AI37" s="133">
        <v>0</v>
      </c>
      <c r="AJ37" s="133">
        <v>151128</v>
      </c>
      <c r="AK37" s="142">
        <v>0</v>
      </c>
      <c r="AL37" s="133">
        <v>21433553</v>
      </c>
      <c r="AM37" s="133">
        <v>634399</v>
      </c>
      <c r="AN37" s="133">
        <f t="shared" si="16"/>
        <v>22067952</v>
      </c>
      <c r="AO37" s="133">
        <v>0</v>
      </c>
      <c r="AP37" s="133">
        <v>0</v>
      </c>
      <c r="AQ37" s="133">
        <v>176634</v>
      </c>
      <c r="AR37" s="142">
        <v>0</v>
      </c>
      <c r="AS37" s="133">
        <v>28302529</v>
      </c>
      <c r="AT37" s="133">
        <v>587774</v>
      </c>
      <c r="AU37" s="133">
        <f t="shared" si="17"/>
        <v>28890303</v>
      </c>
      <c r="AV37" s="133">
        <v>0</v>
      </c>
      <c r="AW37" s="133">
        <v>0</v>
      </c>
      <c r="AX37" s="133">
        <v>351831</v>
      </c>
      <c r="AY37" s="142">
        <v>0</v>
      </c>
      <c r="AZ37" s="133">
        <v>34525119</v>
      </c>
      <c r="BA37" s="133">
        <v>654509</v>
      </c>
      <c r="BB37" s="133">
        <f t="shared" si="18"/>
        <v>35179628</v>
      </c>
      <c r="BC37" s="133">
        <v>0</v>
      </c>
      <c r="BD37" s="133">
        <v>0</v>
      </c>
      <c r="BE37" s="133">
        <v>444413</v>
      </c>
      <c r="BF37" s="142">
        <v>0</v>
      </c>
      <c r="BG37" s="133">
        <v>39579459</v>
      </c>
      <c r="BH37" s="133">
        <v>649094</v>
      </c>
      <c r="BI37" s="133">
        <f t="shared" si="19"/>
        <v>40228553</v>
      </c>
      <c r="BJ37" s="133">
        <v>0</v>
      </c>
      <c r="BK37" s="133">
        <v>0</v>
      </c>
      <c r="BL37" s="133">
        <v>464481</v>
      </c>
      <c r="BM37" s="142">
        <v>0</v>
      </c>
      <c r="BN37" s="133">
        <v>738305</v>
      </c>
      <c r="BO37" s="133">
        <v>0</v>
      </c>
      <c r="BP37" s="133">
        <f t="shared" si="9"/>
        <v>738305</v>
      </c>
      <c r="BQ37" s="133">
        <v>0</v>
      </c>
      <c r="BR37" s="133">
        <v>0</v>
      </c>
      <c r="BS37" s="133">
        <v>0</v>
      </c>
      <c r="BT37" s="141">
        <v>0</v>
      </c>
      <c r="BU37" s="133">
        <v>738305</v>
      </c>
      <c r="BV37" s="133">
        <v>84848</v>
      </c>
      <c r="BW37" s="133">
        <f t="shared" si="20"/>
        <v>823153</v>
      </c>
      <c r="BX37" s="133">
        <v>0</v>
      </c>
      <c r="BY37" s="133">
        <v>0</v>
      </c>
      <c r="BZ37" s="133">
        <v>0</v>
      </c>
      <c r="CA37" s="142">
        <v>0</v>
      </c>
      <c r="CB37" s="133">
        <v>738305</v>
      </c>
      <c r="CC37" s="133">
        <v>84848</v>
      </c>
      <c r="CD37" s="133">
        <f t="shared" si="11"/>
        <v>823153</v>
      </c>
      <c r="CE37" s="133">
        <v>0</v>
      </c>
      <c r="CF37" s="133">
        <v>0</v>
      </c>
      <c r="CG37" s="133">
        <v>0</v>
      </c>
      <c r="CH37" s="142">
        <v>0</v>
      </c>
      <c r="CI37" s="133">
        <v>738305</v>
      </c>
      <c r="CJ37" s="133">
        <v>84848</v>
      </c>
      <c r="CK37" s="133">
        <f t="shared" si="21"/>
        <v>823153</v>
      </c>
      <c r="CL37" s="133">
        <v>0</v>
      </c>
      <c r="CM37" s="133">
        <v>0</v>
      </c>
      <c r="CN37" s="133">
        <v>0</v>
      </c>
      <c r="CO37" s="142">
        <v>0</v>
      </c>
      <c r="CP37" s="133">
        <v>738305</v>
      </c>
      <c r="CQ37" s="133">
        <v>84848</v>
      </c>
      <c r="CR37" s="133">
        <f t="shared" si="22"/>
        <v>823153</v>
      </c>
      <c r="CS37" s="133">
        <v>0</v>
      </c>
      <c r="CT37" s="133">
        <v>0</v>
      </c>
      <c r="CU37" s="133">
        <v>0</v>
      </c>
      <c r="CV37" s="142">
        <v>0</v>
      </c>
      <c r="CW37" s="133">
        <v>738305</v>
      </c>
      <c r="CX37" s="133">
        <v>84848</v>
      </c>
      <c r="CY37" s="133">
        <f t="shared" si="23"/>
        <v>823153</v>
      </c>
      <c r="CZ37" s="133">
        <v>0</v>
      </c>
      <c r="DA37" s="133">
        <v>0</v>
      </c>
      <c r="DB37" s="133">
        <v>0</v>
      </c>
      <c r="DC37" s="142">
        <v>0</v>
      </c>
      <c r="DD37" s="145">
        <v>0</v>
      </c>
      <c r="DE37" s="146">
        <v>0</v>
      </c>
      <c r="DF37" s="146">
        <v>0</v>
      </c>
      <c r="DG37" s="146">
        <v>0</v>
      </c>
      <c r="DH37" s="146">
        <v>0</v>
      </c>
      <c r="DI37" s="146">
        <v>0</v>
      </c>
      <c r="DJ37" s="146">
        <v>0</v>
      </c>
      <c r="DK37" s="146">
        <v>0</v>
      </c>
      <c r="DL37" s="181">
        <v>348914303</v>
      </c>
      <c r="DM37" s="181">
        <v>0</v>
      </c>
      <c r="DN37" s="182">
        <f t="shared" si="15"/>
        <v>348914303</v>
      </c>
    </row>
    <row r="38" spans="1:119" ht="26.1" customHeight="1" x14ac:dyDescent="0.15">
      <c r="A38" s="28" t="s">
        <v>115</v>
      </c>
      <c r="B38" s="24" t="s">
        <v>41</v>
      </c>
      <c r="C38" s="133">
        <v>0</v>
      </c>
      <c r="D38" s="133">
        <v>231622</v>
      </c>
      <c r="E38" s="133">
        <f t="shared" si="0"/>
        <v>231622</v>
      </c>
      <c r="F38" s="133">
        <v>0</v>
      </c>
      <c r="G38" s="133">
        <v>0</v>
      </c>
      <c r="H38" s="133">
        <v>0</v>
      </c>
      <c r="I38" s="141">
        <v>0</v>
      </c>
      <c r="J38" s="133">
        <v>0</v>
      </c>
      <c r="K38" s="133">
        <v>3679785</v>
      </c>
      <c r="L38" s="133">
        <f t="shared" si="1"/>
        <v>3679785</v>
      </c>
      <c r="M38" s="133">
        <v>0</v>
      </c>
      <c r="N38" s="133">
        <v>0</v>
      </c>
      <c r="O38" s="133">
        <v>31122</v>
      </c>
      <c r="P38" s="141">
        <v>0</v>
      </c>
      <c r="Q38" s="133">
        <v>0</v>
      </c>
      <c r="R38" s="133">
        <v>8922353</v>
      </c>
      <c r="S38" s="133">
        <f t="shared" si="2"/>
        <v>8922353</v>
      </c>
      <c r="T38" s="133">
        <v>0</v>
      </c>
      <c r="U38" s="133">
        <v>0</v>
      </c>
      <c r="V38" s="133">
        <v>550261</v>
      </c>
      <c r="W38" s="141">
        <v>0</v>
      </c>
      <c r="X38" s="133">
        <v>15297</v>
      </c>
      <c r="Y38" s="133">
        <v>16275458</v>
      </c>
      <c r="Z38" s="133">
        <f t="shared" si="3"/>
        <v>16290755</v>
      </c>
      <c r="AA38" s="133">
        <v>0</v>
      </c>
      <c r="AB38" s="133">
        <v>0</v>
      </c>
      <c r="AC38" s="133">
        <v>854839</v>
      </c>
      <c r="AD38" s="141">
        <v>0</v>
      </c>
      <c r="AE38" s="133">
        <v>1723552</v>
      </c>
      <c r="AF38" s="133">
        <v>17944551</v>
      </c>
      <c r="AG38" s="133">
        <f t="shared" si="4"/>
        <v>19668103</v>
      </c>
      <c r="AH38" s="133">
        <v>0</v>
      </c>
      <c r="AI38" s="133">
        <v>0</v>
      </c>
      <c r="AJ38" s="133">
        <v>1988430</v>
      </c>
      <c r="AK38" s="142">
        <v>0</v>
      </c>
      <c r="AL38" s="133">
        <v>1941872</v>
      </c>
      <c r="AM38" s="133">
        <v>22626286</v>
      </c>
      <c r="AN38" s="133">
        <f t="shared" si="16"/>
        <v>24568158</v>
      </c>
      <c r="AO38" s="133">
        <v>0</v>
      </c>
      <c r="AP38" s="133">
        <v>0</v>
      </c>
      <c r="AQ38" s="133">
        <v>3679898</v>
      </c>
      <c r="AR38" s="142">
        <v>0</v>
      </c>
      <c r="AS38" s="133">
        <v>1979955</v>
      </c>
      <c r="AT38" s="133">
        <v>24356130</v>
      </c>
      <c r="AU38" s="133">
        <f t="shared" si="17"/>
        <v>26336085</v>
      </c>
      <c r="AV38" s="133">
        <v>0</v>
      </c>
      <c r="AW38" s="133">
        <v>0</v>
      </c>
      <c r="AX38" s="133">
        <v>7474766</v>
      </c>
      <c r="AY38" s="142">
        <v>0</v>
      </c>
      <c r="AZ38" s="133">
        <v>2033442</v>
      </c>
      <c r="BA38" s="133">
        <v>27877033</v>
      </c>
      <c r="BB38" s="133">
        <f t="shared" si="18"/>
        <v>29910475</v>
      </c>
      <c r="BC38" s="133">
        <v>0</v>
      </c>
      <c r="BD38" s="133">
        <v>0</v>
      </c>
      <c r="BE38" s="133">
        <v>13053681</v>
      </c>
      <c r="BF38" s="142">
        <v>0</v>
      </c>
      <c r="BG38" s="133">
        <v>1961642</v>
      </c>
      <c r="BH38" s="133">
        <v>43482133</v>
      </c>
      <c r="BI38" s="133">
        <f t="shared" si="19"/>
        <v>45443775</v>
      </c>
      <c r="BJ38" s="133">
        <v>0</v>
      </c>
      <c r="BK38" s="133">
        <v>0</v>
      </c>
      <c r="BL38" s="133">
        <v>30016668</v>
      </c>
      <c r="BM38" s="142">
        <v>0</v>
      </c>
      <c r="BN38" s="133">
        <v>0</v>
      </c>
      <c r="BO38" s="133">
        <v>0</v>
      </c>
      <c r="BP38" s="133">
        <f t="shared" si="9"/>
        <v>0</v>
      </c>
      <c r="BQ38" s="133">
        <v>0</v>
      </c>
      <c r="BR38" s="133">
        <v>0</v>
      </c>
      <c r="BS38" s="133">
        <v>0</v>
      </c>
      <c r="BT38" s="141">
        <v>0</v>
      </c>
      <c r="BU38" s="133">
        <v>0</v>
      </c>
      <c r="BV38" s="133">
        <v>0</v>
      </c>
      <c r="BW38" s="133">
        <f t="shared" si="20"/>
        <v>0</v>
      </c>
      <c r="BX38" s="133">
        <v>0</v>
      </c>
      <c r="BY38" s="133">
        <v>0</v>
      </c>
      <c r="BZ38" s="133">
        <v>0</v>
      </c>
      <c r="CA38" s="142">
        <v>0</v>
      </c>
      <c r="CB38" s="133">
        <v>0</v>
      </c>
      <c r="CC38" s="133">
        <v>0</v>
      </c>
      <c r="CD38" s="133">
        <f t="shared" si="11"/>
        <v>0</v>
      </c>
      <c r="CE38" s="133">
        <v>0</v>
      </c>
      <c r="CF38" s="133">
        <v>0</v>
      </c>
      <c r="CG38" s="133">
        <v>0</v>
      </c>
      <c r="CH38" s="142">
        <v>0</v>
      </c>
      <c r="CI38" s="133">
        <v>0</v>
      </c>
      <c r="CJ38" s="133">
        <v>78182080</v>
      </c>
      <c r="CK38" s="133">
        <f t="shared" si="21"/>
        <v>78182080</v>
      </c>
      <c r="CL38" s="133">
        <v>0</v>
      </c>
      <c r="CM38" s="133">
        <v>0</v>
      </c>
      <c r="CN38" s="133">
        <v>154276</v>
      </c>
      <c r="CO38" s="142">
        <v>0</v>
      </c>
      <c r="CP38" s="133">
        <v>0</v>
      </c>
      <c r="CQ38" s="133">
        <v>78944204</v>
      </c>
      <c r="CR38" s="133">
        <f t="shared" si="22"/>
        <v>78944204</v>
      </c>
      <c r="CS38" s="133">
        <v>0</v>
      </c>
      <c r="CT38" s="133">
        <v>0</v>
      </c>
      <c r="CU38" s="133">
        <v>692152</v>
      </c>
      <c r="CV38" s="142">
        <v>0</v>
      </c>
      <c r="CW38" s="133">
        <v>0</v>
      </c>
      <c r="CX38" s="133">
        <v>77477573</v>
      </c>
      <c r="CY38" s="133">
        <f t="shared" si="23"/>
        <v>77477573</v>
      </c>
      <c r="CZ38" s="133">
        <v>0</v>
      </c>
      <c r="DA38" s="133">
        <v>0</v>
      </c>
      <c r="DB38" s="133">
        <v>2388698</v>
      </c>
      <c r="DC38" s="142">
        <v>0</v>
      </c>
      <c r="DD38" s="145">
        <v>0</v>
      </c>
      <c r="DE38" s="146">
        <v>0</v>
      </c>
      <c r="DF38" s="146">
        <v>0</v>
      </c>
      <c r="DG38" s="146">
        <v>0</v>
      </c>
      <c r="DH38" s="147">
        <v>5794523</v>
      </c>
      <c r="DI38" s="147">
        <v>5794523</v>
      </c>
      <c r="DJ38" s="147">
        <v>5794523</v>
      </c>
      <c r="DK38" s="147">
        <v>5794523</v>
      </c>
      <c r="DL38" s="181">
        <v>361768524</v>
      </c>
      <c r="DM38" s="181">
        <v>5794523</v>
      </c>
      <c r="DN38" s="182">
        <f t="shared" si="15"/>
        <v>367563047</v>
      </c>
    </row>
    <row r="39" spans="1:119" ht="26.1" customHeight="1" x14ac:dyDescent="0.15">
      <c r="A39" s="28" t="s">
        <v>115</v>
      </c>
      <c r="B39" s="24" t="s">
        <v>47</v>
      </c>
      <c r="C39" s="133">
        <v>0</v>
      </c>
      <c r="D39" s="133">
        <v>0</v>
      </c>
      <c r="E39" s="133">
        <f>SUM(C39,D39)</f>
        <v>0</v>
      </c>
      <c r="F39" s="133">
        <v>0</v>
      </c>
      <c r="G39" s="133">
        <v>0</v>
      </c>
      <c r="H39" s="133">
        <v>0</v>
      </c>
      <c r="I39" s="141">
        <v>0</v>
      </c>
      <c r="J39" s="133">
        <v>0</v>
      </c>
      <c r="K39" s="133">
        <v>0</v>
      </c>
      <c r="L39" s="133">
        <f>SUM(J39,K39)</f>
        <v>0</v>
      </c>
      <c r="M39" s="133">
        <v>0</v>
      </c>
      <c r="N39" s="133">
        <v>0</v>
      </c>
      <c r="O39" s="133">
        <v>0</v>
      </c>
      <c r="P39" s="141">
        <v>0</v>
      </c>
      <c r="Q39" s="133">
        <v>0</v>
      </c>
      <c r="R39" s="133">
        <v>0</v>
      </c>
      <c r="S39" s="133">
        <f>SUM(Q39,R39)</f>
        <v>0</v>
      </c>
      <c r="T39" s="133">
        <v>0</v>
      </c>
      <c r="U39" s="133">
        <v>0</v>
      </c>
      <c r="V39" s="133">
        <v>0</v>
      </c>
      <c r="W39" s="141">
        <v>0</v>
      </c>
      <c r="X39" s="133">
        <v>0</v>
      </c>
      <c r="Y39" s="133">
        <v>0</v>
      </c>
      <c r="Z39" s="133">
        <f>SUM(X39,Y39)</f>
        <v>0</v>
      </c>
      <c r="AA39" s="133">
        <v>0</v>
      </c>
      <c r="AB39" s="133">
        <v>0</v>
      </c>
      <c r="AC39" s="133">
        <v>0</v>
      </c>
      <c r="AD39" s="141">
        <v>0</v>
      </c>
      <c r="AE39" s="133">
        <v>0</v>
      </c>
      <c r="AF39" s="133">
        <v>0</v>
      </c>
      <c r="AG39" s="133">
        <f>SUM(AE39,AF39)</f>
        <v>0</v>
      </c>
      <c r="AH39" s="133">
        <v>0</v>
      </c>
      <c r="AI39" s="133">
        <v>0</v>
      </c>
      <c r="AJ39" s="133">
        <v>0</v>
      </c>
      <c r="AK39" s="142">
        <v>0</v>
      </c>
      <c r="AL39" s="133">
        <v>0</v>
      </c>
      <c r="AM39" s="133">
        <v>0</v>
      </c>
      <c r="AN39" s="133">
        <f>SUM(AL39,AM39)</f>
        <v>0</v>
      </c>
      <c r="AO39" s="133">
        <v>0</v>
      </c>
      <c r="AP39" s="133">
        <v>0</v>
      </c>
      <c r="AQ39" s="133">
        <v>0</v>
      </c>
      <c r="AR39" s="142">
        <v>0</v>
      </c>
      <c r="AS39" s="133">
        <v>0</v>
      </c>
      <c r="AT39" s="133">
        <v>0</v>
      </c>
      <c r="AU39" s="133">
        <f>SUM(AS39,AT39)</f>
        <v>0</v>
      </c>
      <c r="AV39" s="133">
        <v>0</v>
      </c>
      <c r="AW39" s="133">
        <v>0</v>
      </c>
      <c r="AX39" s="133">
        <v>0</v>
      </c>
      <c r="AY39" s="142">
        <v>0</v>
      </c>
      <c r="AZ39" s="133">
        <v>0</v>
      </c>
      <c r="BA39" s="133">
        <v>0</v>
      </c>
      <c r="BB39" s="133">
        <f>SUM(AZ39,BA39)</f>
        <v>0</v>
      </c>
      <c r="BC39" s="133">
        <v>0</v>
      </c>
      <c r="BD39" s="133">
        <v>0</v>
      </c>
      <c r="BE39" s="133">
        <v>0</v>
      </c>
      <c r="BF39" s="142">
        <v>0</v>
      </c>
      <c r="BG39" s="133">
        <v>0</v>
      </c>
      <c r="BH39" s="133">
        <v>0</v>
      </c>
      <c r="BI39" s="133">
        <f>SUM(BG39,BH39)</f>
        <v>0</v>
      </c>
      <c r="BJ39" s="133">
        <v>0</v>
      </c>
      <c r="BK39" s="133">
        <v>0</v>
      </c>
      <c r="BL39" s="133">
        <v>0</v>
      </c>
      <c r="BM39" s="142">
        <v>0</v>
      </c>
      <c r="BN39" s="133">
        <v>0</v>
      </c>
      <c r="BO39" s="133">
        <v>0</v>
      </c>
      <c r="BP39" s="133">
        <f>SUM(BN39,BO39)</f>
        <v>0</v>
      </c>
      <c r="BQ39" s="133">
        <v>0</v>
      </c>
      <c r="BR39" s="133">
        <v>0</v>
      </c>
      <c r="BS39" s="133">
        <v>0</v>
      </c>
      <c r="BT39" s="141">
        <v>0</v>
      </c>
      <c r="BU39" s="133">
        <v>0</v>
      </c>
      <c r="BV39" s="133">
        <v>0</v>
      </c>
      <c r="BW39" s="133">
        <f>SUM(BU39,BV39)</f>
        <v>0</v>
      </c>
      <c r="BX39" s="133">
        <v>0</v>
      </c>
      <c r="BY39" s="133">
        <v>0</v>
      </c>
      <c r="BZ39" s="133">
        <v>0</v>
      </c>
      <c r="CA39" s="142">
        <v>0</v>
      </c>
      <c r="CB39" s="133">
        <v>0</v>
      </c>
      <c r="CC39" s="133">
        <v>0</v>
      </c>
      <c r="CD39" s="133">
        <f>SUM(CB39,CC39)</f>
        <v>0</v>
      </c>
      <c r="CE39" s="133">
        <v>0</v>
      </c>
      <c r="CF39" s="133">
        <v>0</v>
      </c>
      <c r="CG39" s="133">
        <v>0</v>
      </c>
      <c r="CH39" s="142">
        <v>0</v>
      </c>
      <c r="CI39" s="133">
        <v>0</v>
      </c>
      <c r="CJ39" s="133">
        <v>0</v>
      </c>
      <c r="CK39" s="133">
        <f>SUM(CI39,CJ39)</f>
        <v>0</v>
      </c>
      <c r="CL39" s="133">
        <v>0</v>
      </c>
      <c r="CM39" s="133">
        <v>0</v>
      </c>
      <c r="CN39" s="133">
        <v>0</v>
      </c>
      <c r="CO39" s="142">
        <v>0</v>
      </c>
      <c r="CP39" s="133">
        <v>0</v>
      </c>
      <c r="CQ39" s="133">
        <v>0</v>
      </c>
      <c r="CR39" s="133">
        <f>SUM(CP39,CQ39)</f>
        <v>0</v>
      </c>
      <c r="CS39" s="133">
        <v>0</v>
      </c>
      <c r="CT39" s="133">
        <v>0</v>
      </c>
      <c r="CU39" s="133">
        <v>0</v>
      </c>
      <c r="CV39" s="142">
        <v>0</v>
      </c>
      <c r="CW39" s="133">
        <v>0</v>
      </c>
      <c r="CX39" s="133">
        <v>0</v>
      </c>
      <c r="CY39" s="133">
        <f>SUM(CW39,CX39)</f>
        <v>0</v>
      </c>
      <c r="CZ39" s="133">
        <v>0</v>
      </c>
      <c r="DA39" s="133">
        <v>0</v>
      </c>
      <c r="DB39" s="133">
        <v>0</v>
      </c>
      <c r="DC39" s="142">
        <v>0</v>
      </c>
      <c r="DD39" s="145">
        <v>0</v>
      </c>
      <c r="DE39" s="146">
        <v>0</v>
      </c>
      <c r="DF39" s="146">
        <v>0</v>
      </c>
      <c r="DG39" s="146">
        <v>0</v>
      </c>
      <c r="DH39" s="146">
        <v>0</v>
      </c>
      <c r="DI39" s="146">
        <v>0</v>
      </c>
      <c r="DJ39" s="146">
        <v>0</v>
      </c>
      <c r="DK39" s="146">
        <v>0</v>
      </c>
      <c r="DL39" s="181">
        <v>0</v>
      </c>
      <c r="DM39" s="181">
        <v>0</v>
      </c>
      <c r="DN39" s="182">
        <f t="shared" si="15"/>
        <v>0</v>
      </c>
    </row>
    <row r="40" spans="1:119" s="12" customFormat="1" ht="26.1" customHeight="1" x14ac:dyDescent="0.15">
      <c r="A40" s="29" t="s">
        <v>80</v>
      </c>
      <c r="B40" s="25" t="s">
        <v>45</v>
      </c>
      <c r="C40" s="133">
        <v>0</v>
      </c>
      <c r="D40" s="133">
        <v>0</v>
      </c>
      <c r="E40" s="133">
        <f t="shared" si="0"/>
        <v>0</v>
      </c>
      <c r="F40" s="133">
        <v>0</v>
      </c>
      <c r="G40" s="133">
        <v>0</v>
      </c>
      <c r="H40" s="133">
        <v>0</v>
      </c>
      <c r="I40" s="141">
        <v>0</v>
      </c>
      <c r="J40" s="133">
        <v>7352</v>
      </c>
      <c r="K40" s="133">
        <v>43941</v>
      </c>
      <c r="L40" s="133">
        <f t="shared" si="1"/>
        <v>51293</v>
      </c>
      <c r="M40" s="133">
        <v>0</v>
      </c>
      <c r="N40" s="133">
        <v>0</v>
      </c>
      <c r="O40" s="133">
        <v>0</v>
      </c>
      <c r="P40" s="141">
        <v>0</v>
      </c>
      <c r="Q40" s="133">
        <v>77379</v>
      </c>
      <c r="R40" s="133">
        <v>359246</v>
      </c>
      <c r="S40" s="133">
        <f t="shared" si="2"/>
        <v>436625</v>
      </c>
      <c r="T40" s="133">
        <v>0</v>
      </c>
      <c r="U40" s="133">
        <v>0</v>
      </c>
      <c r="V40" s="133">
        <v>0</v>
      </c>
      <c r="W40" s="141">
        <v>0</v>
      </c>
      <c r="X40" s="133">
        <v>144367</v>
      </c>
      <c r="Y40" s="133">
        <v>485593</v>
      </c>
      <c r="Z40" s="133">
        <f t="shared" si="3"/>
        <v>629960</v>
      </c>
      <c r="AA40" s="133">
        <v>0</v>
      </c>
      <c r="AB40" s="133">
        <v>0</v>
      </c>
      <c r="AC40" s="133">
        <v>0</v>
      </c>
      <c r="AD40" s="141">
        <v>0</v>
      </c>
      <c r="AE40" s="133">
        <v>316130</v>
      </c>
      <c r="AF40" s="133">
        <v>898302</v>
      </c>
      <c r="AG40" s="133">
        <f t="shared" si="4"/>
        <v>1214432</v>
      </c>
      <c r="AH40" s="133">
        <v>0</v>
      </c>
      <c r="AI40" s="133">
        <v>0</v>
      </c>
      <c r="AJ40" s="133">
        <v>0</v>
      </c>
      <c r="AK40" s="142">
        <v>0</v>
      </c>
      <c r="AL40" s="133">
        <v>399055</v>
      </c>
      <c r="AM40" s="133">
        <v>952585</v>
      </c>
      <c r="AN40" s="133">
        <f>SUM(AL40,AM40)</f>
        <v>1351640</v>
      </c>
      <c r="AO40" s="133">
        <v>0</v>
      </c>
      <c r="AP40" s="133">
        <v>0</v>
      </c>
      <c r="AQ40" s="133">
        <v>0</v>
      </c>
      <c r="AR40" s="142">
        <v>0</v>
      </c>
      <c r="AS40" s="133">
        <v>399055</v>
      </c>
      <c r="AT40" s="133">
        <v>1132237</v>
      </c>
      <c r="AU40" s="133">
        <f>SUM(AS40,AT40)</f>
        <v>1531292</v>
      </c>
      <c r="AV40" s="133">
        <v>0</v>
      </c>
      <c r="AW40" s="133">
        <v>0</v>
      </c>
      <c r="AX40" s="133">
        <v>0</v>
      </c>
      <c r="AY40" s="142">
        <v>0</v>
      </c>
      <c r="AZ40" s="133">
        <v>615848</v>
      </c>
      <c r="BA40" s="133">
        <v>977748</v>
      </c>
      <c r="BB40" s="133">
        <f>SUM(AZ40,BA40)</f>
        <v>1593596</v>
      </c>
      <c r="BC40" s="133">
        <v>0</v>
      </c>
      <c r="BD40" s="133">
        <v>0</v>
      </c>
      <c r="BE40" s="133">
        <v>0</v>
      </c>
      <c r="BF40" s="142">
        <v>0</v>
      </c>
      <c r="BG40" s="133">
        <v>615848</v>
      </c>
      <c r="BH40" s="133">
        <v>977748</v>
      </c>
      <c r="BI40" s="133">
        <f>SUM(BG40,BH40)</f>
        <v>1593596</v>
      </c>
      <c r="BJ40" s="133">
        <v>0</v>
      </c>
      <c r="BK40" s="133">
        <v>0</v>
      </c>
      <c r="BL40" s="133">
        <v>0</v>
      </c>
      <c r="BM40" s="142">
        <v>0</v>
      </c>
      <c r="BN40" s="133">
        <v>0</v>
      </c>
      <c r="BO40" s="133">
        <v>0</v>
      </c>
      <c r="BP40" s="133">
        <f t="shared" si="9"/>
        <v>0</v>
      </c>
      <c r="BQ40" s="133">
        <v>0</v>
      </c>
      <c r="BR40" s="133">
        <v>0</v>
      </c>
      <c r="BS40" s="133">
        <v>0</v>
      </c>
      <c r="BT40" s="141">
        <v>0</v>
      </c>
      <c r="BU40" s="133">
        <v>0</v>
      </c>
      <c r="BV40" s="133">
        <v>0</v>
      </c>
      <c r="BW40" s="133">
        <f>SUM(BU40,BV40)</f>
        <v>0</v>
      </c>
      <c r="BX40" s="133">
        <v>0</v>
      </c>
      <c r="BY40" s="133">
        <v>0</v>
      </c>
      <c r="BZ40" s="133">
        <v>0</v>
      </c>
      <c r="CA40" s="142">
        <v>0</v>
      </c>
      <c r="CB40" s="133">
        <v>0</v>
      </c>
      <c r="CC40" s="133">
        <v>0</v>
      </c>
      <c r="CD40" s="133">
        <f t="shared" si="11"/>
        <v>0</v>
      </c>
      <c r="CE40" s="133">
        <v>0</v>
      </c>
      <c r="CF40" s="133">
        <v>0</v>
      </c>
      <c r="CG40" s="133">
        <v>0</v>
      </c>
      <c r="CH40" s="142">
        <v>0</v>
      </c>
      <c r="CI40" s="133">
        <v>0</v>
      </c>
      <c r="CJ40" s="133">
        <v>0</v>
      </c>
      <c r="CK40" s="133">
        <f>SUM(CI40,CJ40)</f>
        <v>0</v>
      </c>
      <c r="CL40" s="133">
        <v>0</v>
      </c>
      <c r="CM40" s="133">
        <v>0</v>
      </c>
      <c r="CN40" s="133">
        <v>0</v>
      </c>
      <c r="CO40" s="142">
        <v>0</v>
      </c>
      <c r="CP40" s="133">
        <v>0</v>
      </c>
      <c r="CQ40" s="133">
        <v>0</v>
      </c>
      <c r="CR40" s="133">
        <f>SUM(CP40,CQ40)</f>
        <v>0</v>
      </c>
      <c r="CS40" s="133">
        <v>0</v>
      </c>
      <c r="CT40" s="133">
        <v>0</v>
      </c>
      <c r="CU40" s="133">
        <v>0</v>
      </c>
      <c r="CV40" s="142">
        <v>0</v>
      </c>
      <c r="CW40" s="133">
        <v>0</v>
      </c>
      <c r="CX40" s="133">
        <v>0</v>
      </c>
      <c r="CY40" s="133">
        <f>SUM(CW40,CX40)</f>
        <v>0</v>
      </c>
      <c r="CZ40" s="133">
        <v>0</v>
      </c>
      <c r="DA40" s="133">
        <v>0</v>
      </c>
      <c r="DB40" s="133">
        <v>0</v>
      </c>
      <c r="DC40" s="142">
        <v>0</v>
      </c>
      <c r="DD40" s="145">
        <v>0</v>
      </c>
      <c r="DE40" s="146">
        <v>0</v>
      </c>
      <c r="DF40" s="146">
        <v>0</v>
      </c>
      <c r="DG40" s="146">
        <v>0</v>
      </c>
      <c r="DH40" s="146">
        <v>0</v>
      </c>
      <c r="DI40" s="146">
        <v>0</v>
      </c>
      <c r="DJ40" s="146">
        <v>0</v>
      </c>
      <c r="DK40" s="146">
        <v>0</v>
      </c>
      <c r="DL40" s="181">
        <v>0</v>
      </c>
      <c r="DM40" s="181">
        <v>0</v>
      </c>
      <c r="DN40" s="182">
        <f t="shared" si="15"/>
        <v>0</v>
      </c>
    </row>
    <row r="41" spans="1:119" ht="26.1" customHeight="1" x14ac:dyDescent="0.15">
      <c r="A41" s="29" t="s">
        <v>80</v>
      </c>
      <c r="B41" s="25" t="s">
        <v>42</v>
      </c>
      <c r="C41" s="133">
        <v>0</v>
      </c>
      <c r="D41" s="133">
        <v>0</v>
      </c>
      <c r="E41" s="133">
        <f t="shared" si="0"/>
        <v>0</v>
      </c>
      <c r="F41" s="133">
        <v>0</v>
      </c>
      <c r="G41" s="133">
        <v>0</v>
      </c>
      <c r="H41" s="133">
        <v>0</v>
      </c>
      <c r="I41" s="141">
        <v>0</v>
      </c>
      <c r="J41" s="133">
        <v>0</v>
      </c>
      <c r="K41" s="133">
        <v>0</v>
      </c>
      <c r="L41" s="133">
        <f t="shared" si="1"/>
        <v>0</v>
      </c>
      <c r="M41" s="133">
        <v>0</v>
      </c>
      <c r="N41" s="133">
        <v>0</v>
      </c>
      <c r="O41" s="133">
        <v>0</v>
      </c>
      <c r="P41" s="141">
        <v>0</v>
      </c>
      <c r="Q41" s="133">
        <v>0</v>
      </c>
      <c r="R41" s="133">
        <v>0</v>
      </c>
      <c r="S41" s="133">
        <f t="shared" si="2"/>
        <v>0</v>
      </c>
      <c r="T41" s="133">
        <v>0</v>
      </c>
      <c r="U41" s="133">
        <v>0</v>
      </c>
      <c r="V41" s="133">
        <v>0</v>
      </c>
      <c r="W41" s="141">
        <v>0</v>
      </c>
      <c r="X41" s="133">
        <v>0</v>
      </c>
      <c r="Y41" s="133">
        <v>0</v>
      </c>
      <c r="Z41" s="133">
        <f t="shared" si="3"/>
        <v>0</v>
      </c>
      <c r="AA41" s="133">
        <v>0</v>
      </c>
      <c r="AB41" s="133">
        <v>0</v>
      </c>
      <c r="AC41" s="133">
        <v>0</v>
      </c>
      <c r="AD41" s="141">
        <v>0</v>
      </c>
      <c r="AE41" s="133">
        <v>0</v>
      </c>
      <c r="AF41" s="133">
        <v>0</v>
      </c>
      <c r="AG41" s="133">
        <f t="shared" si="4"/>
        <v>0</v>
      </c>
      <c r="AH41" s="133">
        <v>0</v>
      </c>
      <c r="AI41" s="133">
        <v>0</v>
      </c>
      <c r="AJ41" s="133">
        <v>0</v>
      </c>
      <c r="AK41" s="142">
        <v>0</v>
      </c>
      <c r="AL41" s="133">
        <v>0</v>
      </c>
      <c r="AM41" s="133">
        <v>0</v>
      </c>
      <c r="AN41" s="133">
        <f>SUM(AL41,AM41)</f>
        <v>0</v>
      </c>
      <c r="AO41" s="133">
        <v>0</v>
      </c>
      <c r="AP41" s="133">
        <v>0</v>
      </c>
      <c r="AQ41" s="133">
        <v>0</v>
      </c>
      <c r="AR41" s="142">
        <v>0</v>
      </c>
      <c r="AS41" s="133">
        <v>0</v>
      </c>
      <c r="AT41" s="133">
        <v>0</v>
      </c>
      <c r="AU41" s="133">
        <f>SUM(AS41,AT41)</f>
        <v>0</v>
      </c>
      <c r="AV41" s="133">
        <v>0</v>
      </c>
      <c r="AW41" s="133">
        <v>0</v>
      </c>
      <c r="AX41" s="133">
        <v>0</v>
      </c>
      <c r="AY41" s="142">
        <v>0</v>
      </c>
      <c r="AZ41" s="133">
        <v>0</v>
      </c>
      <c r="BA41" s="133">
        <v>0</v>
      </c>
      <c r="BB41" s="133">
        <f>SUM(AZ41,BA41)</f>
        <v>0</v>
      </c>
      <c r="BC41" s="133">
        <v>0</v>
      </c>
      <c r="BD41" s="133">
        <v>0</v>
      </c>
      <c r="BE41" s="133">
        <v>0</v>
      </c>
      <c r="BF41" s="142">
        <v>0</v>
      </c>
      <c r="BG41" s="133">
        <v>0</v>
      </c>
      <c r="BH41" s="133">
        <v>0</v>
      </c>
      <c r="BI41" s="133">
        <f>SUM(BG41,BH41)</f>
        <v>0</v>
      </c>
      <c r="BJ41" s="133">
        <v>0</v>
      </c>
      <c r="BK41" s="133">
        <v>0</v>
      </c>
      <c r="BL41" s="133">
        <v>0</v>
      </c>
      <c r="BM41" s="142">
        <v>0</v>
      </c>
      <c r="BN41" s="133">
        <v>0</v>
      </c>
      <c r="BO41" s="133">
        <v>0</v>
      </c>
      <c r="BP41" s="133">
        <f t="shared" si="9"/>
        <v>0</v>
      </c>
      <c r="BQ41" s="133">
        <v>0</v>
      </c>
      <c r="BR41" s="133">
        <v>0</v>
      </c>
      <c r="BS41" s="133">
        <v>0</v>
      </c>
      <c r="BT41" s="141">
        <v>0</v>
      </c>
      <c r="BU41" s="133">
        <v>0</v>
      </c>
      <c r="BV41" s="133">
        <v>0</v>
      </c>
      <c r="BW41" s="133">
        <f>SUM(BU41,BV41)</f>
        <v>0</v>
      </c>
      <c r="BX41" s="133">
        <v>0</v>
      </c>
      <c r="BY41" s="133">
        <v>0</v>
      </c>
      <c r="BZ41" s="133">
        <v>0</v>
      </c>
      <c r="CA41" s="142">
        <v>0</v>
      </c>
      <c r="CB41" s="133">
        <v>0</v>
      </c>
      <c r="CC41" s="133">
        <v>0</v>
      </c>
      <c r="CD41" s="133">
        <f t="shared" si="11"/>
        <v>0</v>
      </c>
      <c r="CE41" s="133">
        <v>0</v>
      </c>
      <c r="CF41" s="133">
        <v>0</v>
      </c>
      <c r="CG41" s="133">
        <v>0</v>
      </c>
      <c r="CH41" s="142">
        <v>0</v>
      </c>
      <c r="CI41" s="133">
        <v>0</v>
      </c>
      <c r="CJ41" s="133">
        <v>0</v>
      </c>
      <c r="CK41" s="133">
        <f>SUM(CI41,CJ41)</f>
        <v>0</v>
      </c>
      <c r="CL41" s="133">
        <v>0</v>
      </c>
      <c r="CM41" s="133">
        <v>0</v>
      </c>
      <c r="CN41" s="133">
        <v>0</v>
      </c>
      <c r="CO41" s="142">
        <v>0</v>
      </c>
      <c r="CP41" s="133">
        <v>0</v>
      </c>
      <c r="CQ41" s="133">
        <v>0</v>
      </c>
      <c r="CR41" s="133">
        <f>SUM(CP41,CQ41)</f>
        <v>0</v>
      </c>
      <c r="CS41" s="133">
        <v>0</v>
      </c>
      <c r="CT41" s="133">
        <v>0</v>
      </c>
      <c r="CU41" s="133">
        <v>0</v>
      </c>
      <c r="CV41" s="142">
        <v>0</v>
      </c>
      <c r="CW41" s="133">
        <v>0</v>
      </c>
      <c r="CX41" s="133">
        <v>0</v>
      </c>
      <c r="CY41" s="133">
        <f>SUM(CW41,CX41)</f>
        <v>0</v>
      </c>
      <c r="CZ41" s="133">
        <v>0</v>
      </c>
      <c r="DA41" s="133">
        <v>0</v>
      </c>
      <c r="DB41" s="133">
        <v>0</v>
      </c>
      <c r="DC41" s="142">
        <v>0</v>
      </c>
      <c r="DD41" s="145">
        <v>0</v>
      </c>
      <c r="DE41" s="146">
        <v>0</v>
      </c>
      <c r="DF41" s="146">
        <v>0</v>
      </c>
      <c r="DG41" s="146">
        <v>0</v>
      </c>
      <c r="DH41" s="147">
        <v>0</v>
      </c>
      <c r="DI41" s="147">
        <v>0</v>
      </c>
      <c r="DJ41" s="147">
        <v>0</v>
      </c>
      <c r="DK41" s="147">
        <v>0</v>
      </c>
      <c r="DL41" s="181">
        <v>0</v>
      </c>
      <c r="DM41" s="181">
        <v>0</v>
      </c>
      <c r="DN41" s="182">
        <f t="shared" si="15"/>
        <v>0</v>
      </c>
    </row>
    <row r="42" spans="1:119" ht="26.1" customHeight="1" x14ac:dyDescent="0.15">
      <c r="A42" s="30" t="s">
        <v>80</v>
      </c>
      <c r="B42" s="31" t="s">
        <v>128</v>
      </c>
      <c r="C42" s="148">
        <v>0</v>
      </c>
      <c r="D42" s="148">
        <v>0</v>
      </c>
      <c r="E42" s="133">
        <f t="shared" si="0"/>
        <v>0</v>
      </c>
      <c r="F42" s="148">
        <v>0</v>
      </c>
      <c r="G42" s="148">
        <v>0</v>
      </c>
      <c r="H42" s="148">
        <v>0</v>
      </c>
      <c r="I42" s="149">
        <v>0</v>
      </c>
      <c r="J42" s="148">
        <v>0</v>
      </c>
      <c r="K42" s="148">
        <v>0</v>
      </c>
      <c r="L42" s="148">
        <f t="shared" si="1"/>
        <v>0</v>
      </c>
      <c r="M42" s="148">
        <v>0</v>
      </c>
      <c r="N42" s="148">
        <v>0</v>
      </c>
      <c r="O42" s="148">
        <v>0</v>
      </c>
      <c r="P42" s="149">
        <v>0</v>
      </c>
      <c r="Q42" s="148">
        <v>0</v>
      </c>
      <c r="R42" s="148">
        <v>0</v>
      </c>
      <c r="S42" s="148">
        <f t="shared" si="2"/>
        <v>0</v>
      </c>
      <c r="T42" s="148">
        <v>0</v>
      </c>
      <c r="U42" s="148">
        <v>0</v>
      </c>
      <c r="V42" s="148">
        <v>0</v>
      </c>
      <c r="W42" s="149">
        <v>0</v>
      </c>
      <c r="X42" s="148">
        <v>0</v>
      </c>
      <c r="Y42" s="148">
        <v>0</v>
      </c>
      <c r="Z42" s="148">
        <f t="shared" si="3"/>
        <v>0</v>
      </c>
      <c r="AA42" s="148">
        <v>0</v>
      </c>
      <c r="AB42" s="148">
        <v>0</v>
      </c>
      <c r="AC42" s="148">
        <v>0</v>
      </c>
      <c r="AD42" s="149">
        <v>0</v>
      </c>
      <c r="AE42" s="148">
        <v>0</v>
      </c>
      <c r="AF42" s="148">
        <v>0</v>
      </c>
      <c r="AG42" s="148">
        <f t="shared" si="4"/>
        <v>0</v>
      </c>
      <c r="AH42" s="148">
        <v>0</v>
      </c>
      <c r="AI42" s="148">
        <v>0</v>
      </c>
      <c r="AJ42" s="148">
        <v>0</v>
      </c>
      <c r="AK42" s="150">
        <v>0</v>
      </c>
      <c r="AL42" s="148">
        <v>0</v>
      </c>
      <c r="AM42" s="148">
        <v>0</v>
      </c>
      <c r="AN42" s="148">
        <f>SUM(AL42,AM42)</f>
        <v>0</v>
      </c>
      <c r="AO42" s="148">
        <v>0</v>
      </c>
      <c r="AP42" s="148">
        <v>0</v>
      </c>
      <c r="AQ42" s="148">
        <v>0</v>
      </c>
      <c r="AR42" s="150">
        <v>0</v>
      </c>
      <c r="AS42" s="148">
        <v>0</v>
      </c>
      <c r="AT42" s="148">
        <v>0</v>
      </c>
      <c r="AU42" s="148">
        <f>SUM(AS42,AT42)</f>
        <v>0</v>
      </c>
      <c r="AV42" s="148">
        <v>0</v>
      </c>
      <c r="AW42" s="148">
        <v>0</v>
      </c>
      <c r="AX42" s="148">
        <v>0</v>
      </c>
      <c r="AY42" s="150">
        <v>0</v>
      </c>
      <c r="AZ42" s="148">
        <v>0</v>
      </c>
      <c r="BA42" s="148">
        <v>0</v>
      </c>
      <c r="BB42" s="148">
        <f>SUM(AZ42,BA42)</f>
        <v>0</v>
      </c>
      <c r="BC42" s="148">
        <v>0</v>
      </c>
      <c r="BD42" s="148">
        <v>0</v>
      </c>
      <c r="BE42" s="148">
        <v>0</v>
      </c>
      <c r="BF42" s="150">
        <v>0</v>
      </c>
      <c r="BG42" s="148">
        <v>0</v>
      </c>
      <c r="BH42" s="148">
        <v>0</v>
      </c>
      <c r="BI42" s="148">
        <f>SUM(BG42,BH42)</f>
        <v>0</v>
      </c>
      <c r="BJ42" s="148">
        <v>0</v>
      </c>
      <c r="BK42" s="148">
        <v>0</v>
      </c>
      <c r="BL42" s="148">
        <v>0</v>
      </c>
      <c r="BM42" s="150">
        <v>0</v>
      </c>
      <c r="BN42" s="148">
        <v>0</v>
      </c>
      <c r="BO42" s="148">
        <v>0</v>
      </c>
      <c r="BP42" s="148">
        <f t="shared" si="9"/>
        <v>0</v>
      </c>
      <c r="BQ42" s="148">
        <v>0</v>
      </c>
      <c r="BR42" s="148">
        <v>0</v>
      </c>
      <c r="BS42" s="148">
        <v>0</v>
      </c>
      <c r="BT42" s="149">
        <v>0</v>
      </c>
      <c r="BU42" s="148">
        <v>0</v>
      </c>
      <c r="BV42" s="148">
        <v>0</v>
      </c>
      <c r="BW42" s="148">
        <f>SUM(BU42,BV42)</f>
        <v>0</v>
      </c>
      <c r="BX42" s="148">
        <v>0</v>
      </c>
      <c r="BY42" s="148">
        <v>0</v>
      </c>
      <c r="BZ42" s="148">
        <v>0</v>
      </c>
      <c r="CA42" s="150">
        <v>0</v>
      </c>
      <c r="CB42" s="148">
        <v>0</v>
      </c>
      <c r="CC42" s="148">
        <v>0</v>
      </c>
      <c r="CD42" s="148">
        <f t="shared" si="11"/>
        <v>0</v>
      </c>
      <c r="CE42" s="148">
        <v>0</v>
      </c>
      <c r="CF42" s="148">
        <v>0</v>
      </c>
      <c r="CG42" s="148">
        <v>0</v>
      </c>
      <c r="CH42" s="150">
        <v>0</v>
      </c>
      <c r="CI42" s="148">
        <v>0</v>
      </c>
      <c r="CJ42" s="148">
        <v>0</v>
      </c>
      <c r="CK42" s="148">
        <f>SUM(CI42,CJ42)</f>
        <v>0</v>
      </c>
      <c r="CL42" s="148">
        <v>0</v>
      </c>
      <c r="CM42" s="148">
        <v>0</v>
      </c>
      <c r="CN42" s="148">
        <v>0</v>
      </c>
      <c r="CO42" s="150">
        <v>0</v>
      </c>
      <c r="CP42" s="148">
        <v>0</v>
      </c>
      <c r="CQ42" s="148">
        <v>0</v>
      </c>
      <c r="CR42" s="148">
        <f>SUM(CP42,CQ42)</f>
        <v>0</v>
      </c>
      <c r="CS42" s="148">
        <v>0</v>
      </c>
      <c r="CT42" s="148">
        <v>0</v>
      </c>
      <c r="CU42" s="148">
        <v>0</v>
      </c>
      <c r="CV42" s="150">
        <v>0</v>
      </c>
      <c r="CW42" s="148">
        <v>0</v>
      </c>
      <c r="CX42" s="148">
        <v>0</v>
      </c>
      <c r="CY42" s="148">
        <f>SUM(CW42,CX42)</f>
        <v>0</v>
      </c>
      <c r="CZ42" s="148">
        <v>0</v>
      </c>
      <c r="DA42" s="148">
        <v>0</v>
      </c>
      <c r="DB42" s="148">
        <v>0</v>
      </c>
      <c r="DC42" s="150">
        <v>0</v>
      </c>
      <c r="DD42" s="145">
        <v>0</v>
      </c>
      <c r="DE42" s="146">
        <v>0</v>
      </c>
      <c r="DF42" s="146">
        <v>0</v>
      </c>
      <c r="DG42" s="146">
        <v>0</v>
      </c>
      <c r="DH42" s="146">
        <v>0</v>
      </c>
      <c r="DI42" s="146">
        <v>0</v>
      </c>
      <c r="DJ42" s="146">
        <v>0</v>
      </c>
      <c r="DK42" s="146">
        <v>0</v>
      </c>
      <c r="DL42" s="181">
        <v>0</v>
      </c>
      <c r="DM42" s="181">
        <v>0</v>
      </c>
      <c r="DN42" s="182">
        <f t="shared" si="15"/>
        <v>0</v>
      </c>
    </row>
    <row r="43" spans="1:119" ht="26.1" customHeight="1" x14ac:dyDescent="0.15">
      <c r="A43" s="270" t="s">
        <v>164</v>
      </c>
      <c r="B43" s="271"/>
      <c r="C43" s="119">
        <f>SUM(C6:C42)</f>
        <v>202670</v>
      </c>
      <c r="D43" s="119">
        <f>SUM(D6:D42)</f>
        <v>233887</v>
      </c>
      <c r="E43" s="119">
        <f>SUM(E6:E42)</f>
        <v>436557</v>
      </c>
      <c r="F43" s="119">
        <f t="shared" ref="F43:CH43" si="24">SUM(F6:F42)</f>
        <v>0</v>
      </c>
      <c r="G43" s="119">
        <f t="shared" si="24"/>
        <v>0</v>
      </c>
      <c r="H43" s="119">
        <f t="shared" si="24"/>
        <v>0</v>
      </c>
      <c r="I43" s="120">
        <f t="shared" si="24"/>
        <v>0</v>
      </c>
      <c r="J43" s="119">
        <f t="shared" si="24"/>
        <v>5130599</v>
      </c>
      <c r="K43" s="119">
        <f t="shared" si="24"/>
        <v>9969526</v>
      </c>
      <c r="L43" s="119">
        <f t="shared" si="24"/>
        <v>15100125</v>
      </c>
      <c r="M43" s="119">
        <f t="shared" si="24"/>
        <v>0</v>
      </c>
      <c r="N43" s="119">
        <f t="shared" si="24"/>
        <v>0</v>
      </c>
      <c r="O43" s="119">
        <f t="shared" si="24"/>
        <v>37057</v>
      </c>
      <c r="P43" s="120">
        <f t="shared" si="24"/>
        <v>75</v>
      </c>
      <c r="Q43" s="119">
        <f t="shared" si="24"/>
        <v>50881652</v>
      </c>
      <c r="R43" s="119">
        <f t="shared" si="24"/>
        <v>18199768</v>
      </c>
      <c r="S43" s="119">
        <f t="shared" si="24"/>
        <v>69081420</v>
      </c>
      <c r="T43" s="119">
        <f t="shared" si="24"/>
        <v>0</v>
      </c>
      <c r="U43" s="119">
        <f t="shared" si="24"/>
        <v>0</v>
      </c>
      <c r="V43" s="119">
        <f t="shared" si="24"/>
        <v>1449329</v>
      </c>
      <c r="W43" s="120">
        <f t="shared" si="24"/>
        <v>0</v>
      </c>
      <c r="X43" s="119">
        <f t="shared" si="24"/>
        <v>109562382</v>
      </c>
      <c r="Y43" s="119">
        <f t="shared" si="24"/>
        <v>56348240</v>
      </c>
      <c r="Z43" s="119">
        <f t="shared" si="24"/>
        <v>165910622</v>
      </c>
      <c r="AA43" s="119">
        <f t="shared" si="24"/>
        <v>0</v>
      </c>
      <c r="AB43" s="119">
        <f t="shared" si="24"/>
        <v>0</v>
      </c>
      <c r="AC43" s="119">
        <f t="shared" si="24"/>
        <v>4178686</v>
      </c>
      <c r="AD43" s="120">
        <f t="shared" si="24"/>
        <v>0</v>
      </c>
      <c r="AE43" s="119">
        <f t="shared" si="24"/>
        <v>210379389</v>
      </c>
      <c r="AF43" s="119">
        <f t="shared" si="24"/>
        <v>56377772</v>
      </c>
      <c r="AG43" s="119">
        <f t="shared" si="24"/>
        <v>266757161</v>
      </c>
      <c r="AH43" s="119">
        <f t="shared" si="24"/>
        <v>0</v>
      </c>
      <c r="AI43" s="119">
        <f t="shared" si="24"/>
        <v>0</v>
      </c>
      <c r="AJ43" s="119">
        <f t="shared" si="24"/>
        <v>11405763</v>
      </c>
      <c r="AK43" s="120">
        <f t="shared" si="24"/>
        <v>0</v>
      </c>
      <c r="AL43" s="119">
        <f t="shared" ref="AL43:AR43" si="25">SUM(AL6:AL42)</f>
        <v>237238413</v>
      </c>
      <c r="AM43" s="119">
        <f t="shared" si="25"/>
        <v>84885573</v>
      </c>
      <c r="AN43" s="119">
        <f t="shared" si="25"/>
        <v>322123986</v>
      </c>
      <c r="AO43" s="119">
        <f t="shared" si="25"/>
        <v>0</v>
      </c>
      <c r="AP43" s="119">
        <f t="shared" si="25"/>
        <v>0</v>
      </c>
      <c r="AQ43" s="119">
        <f t="shared" si="25"/>
        <v>25004251</v>
      </c>
      <c r="AR43" s="120">
        <f t="shared" si="25"/>
        <v>0</v>
      </c>
      <c r="AS43" s="119">
        <f t="shared" ref="AS43:AY43" si="26">SUM(AS6:AS42)</f>
        <v>267828233</v>
      </c>
      <c r="AT43" s="119">
        <f t="shared" si="26"/>
        <v>82133170</v>
      </c>
      <c r="AU43" s="119">
        <f t="shared" si="26"/>
        <v>349961403</v>
      </c>
      <c r="AV43" s="119">
        <f t="shared" si="26"/>
        <v>0</v>
      </c>
      <c r="AW43" s="119">
        <f t="shared" si="26"/>
        <v>0</v>
      </c>
      <c r="AX43" s="119">
        <f t="shared" si="26"/>
        <v>44843676</v>
      </c>
      <c r="AY43" s="120">
        <f t="shared" si="26"/>
        <v>0</v>
      </c>
      <c r="AZ43" s="119">
        <f t="shared" ref="AZ43:BF43" si="27">SUM(AZ6:AZ42)</f>
        <v>295952508</v>
      </c>
      <c r="BA43" s="119">
        <f t="shared" si="27"/>
        <v>89382974</v>
      </c>
      <c r="BB43" s="119">
        <f t="shared" si="27"/>
        <v>385335482</v>
      </c>
      <c r="BC43" s="119">
        <f t="shared" si="27"/>
        <v>0</v>
      </c>
      <c r="BD43" s="119">
        <f t="shared" si="27"/>
        <v>0</v>
      </c>
      <c r="BE43" s="119">
        <f t="shared" si="27"/>
        <v>78626097</v>
      </c>
      <c r="BF43" s="120">
        <f t="shared" si="27"/>
        <v>0</v>
      </c>
      <c r="BG43" s="119">
        <f t="shared" ref="BG43:BM43" si="28">SUM(BG6:BG42)</f>
        <v>307407115</v>
      </c>
      <c r="BH43" s="119">
        <f t="shared" si="28"/>
        <v>117347497</v>
      </c>
      <c r="BI43" s="119">
        <f t="shared" si="28"/>
        <v>424754612</v>
      </c>
      <c r="BJ43" s="119">
        <f t="shared" si="28"/>
        <v>0</v>
      </c>
      <c r="BK43" s="119">
        <f t="shared" si="28"/>
        <v>0</v>
      </c>
      <c r="BL43" s="119">
        <f t="shared" si="28"/>
        <v>122277381</v>
      </c>
      <c r="BM43" s="120">
        <f t="shared" si="28"/>
        <v>0</v>
      </c>
      <c r="BN43" s="119">
        <f t="shared" si="24"/>
        <v>3913018</v>
      </c>
      <c r="BO43" s="119">
        <f t="shared" si="24"/>
        <v>5774793</v>
      </c>
      <c r="BP43" s="119">
        <f t="shared" si="24"/>
        <v>9687811</v>
      </c>
      <c r="BQ43" s="119">
        <f t="shared" si="24"/>
        <v>0</v>
      </c>
      <c r="BR43" s="119">
        <f t="shared" si="24"/>
        <v>0</v>
      </c>
      <c r="BS43" s="119">
        <f t="shared" si="24"/>
        <v>0</v>
      </c>
      <c r="BT43" s="120">
        <f t="shared" si="24"/>
        <v>0</v>
      </c>
      <c r="BU43" s="119">
        <f t="shared" ref="BU43:CA43" si="29">SUM(BU6:BU42)</f>
        <v>65482301</v>
      </c>
      <c r="BV43" s="119">
        <f t="shared" si="29"/>
        <v>10166091</v>
      </c>
      <c r="BW43" s="119">
        <f t="shared" si="29"/>
        <v>75648392</v>
      </c>
      <c r="BX43" s="119">
        <f t="shared" si="29"/>
        <v>0</v>
      </c>
      <c r="BY43" s="119">
        <f t="shared" si="29"/>
        <v>0</v>
      </c>
      <c r="BZ43" s="119">
        <f t="shared" si="29"/>
        <v>37025</v>
      </c>
      <c r="CA43" s="120">
        <f t="shared" si="29"/>
        <v>0</v>
      </c>
      <c r="CB43" s="119">
        <f t="shared" si="24"/>
        <v>66115747</v>
      </c>
      <c r="CC43" s="119">
        <f t="shared" si="24"/>
        <v>96660498</v>
      </c>
      <c r="CD43" s="119">
        <f t="shared" si="24"/>
        <v>162776245</v>
      </c>
      <c r="CE43" s="119">
        <f t="shared" si="24"/>
        <v>0</v>
      </c>
      <c r="CF43" s="119">
        <f t="shared" si="24"/>
        <v>0</v>
      </c>
      <c r="CG43" s="119">
        <f t="shared" si="24"/>
        <v>538187</v>
      </c>
      <c r="CH43" s="120">
        <f t="shared" si="24"/>
        <v>0</v>
      </c>
      <c r="CI43" s="119">
        <f t="shared" ref="CI43:CO43" si="30">SUM(CI6:CI42)</f>
        <v>75503825</v>
      </c>
      <c r="CJ43" s="119">
        <f t="shared" si="30"/>
        <v>90155972</v>
      </c>
      <c r="CK43" s="119">
        <f t="shared" si="30"/>
        <v>165659797</v>
      </c>
      <c r="CL43" s="119">
        <f t="shared" si="30"/>
        <v>0</v>
      </c>
      <c r="CM43" s="119">
        <f t="shared" si="30"/>
        <v>0</v>
      </c>
      <c r="CN43" s="119">
        <f t="shared" si="30"/>
        <v>2469076</v>
      </c>
      <c r="CO43" s="120">
        <f t="shared" si="30"/>
        <v>0</v>
      </c>
      <c r="CP43" s="119">
        <f t="shared" ref="CP43:CV43" si="31">SUM(CP6:CP42)</f>
        <v>71020216</v>
      </c>
      <c r="CQ43" s="119">
        <f t="shared" si="31"/>
        <v>94067702</v>
      </c>
      <c r="CR43" s="119">
        <f t="shared" si="31"/>
        <v>165087918</v>
      </c>
      <c r="CS43" s="119">
        <f t="shared" si="31"/>
        <v>0</v>
      </c>
      <c r="CT43" s="119">
        <f t="shared" si="31"/>
        <v>0</v>
      </c>
      <c r="CU43" s="119">
        <f t="shared" si="31"/>
        <v>3040955</v>
      </c>
      <c r="CV43" s="120">
        <f t="shared" si="31"/>
        <v>0</v>
      </c>
      <c r="CW43" s="119">
        <f t="shared" ref="CW43:DC43" si="32">SUM(CW6:CW42)</f>
        <v>71020216</v>
      </c>
      <c r="CX43" s="119">
        <f t="shared" si="32"/>
        <v>90449175</v>
      </c>
      <c r="CY43" s="119">
        <f t="shared" si="32"/>
        <v>161469391</v>
      </c>
      <c r="CZ43" s="119">
        <f t="shared" si="32"/>
        <v>0</v>
      </c>
      <c r="DA43" s="119">
        <f t="shared" si="32"/>
        <v>0</v>
      </c>
      <c r="DB43" s="119">
        <f t="shared" si="32"/>
        <v>6659482</v>
      </c>
      <c r="DC43" s="120">
        <f t="shared" si="32"/>
        <v>0</v>
      </c>
      <c r="DD43" s="119">
        <f t="shared" ref="DD43:DJ43" si="33">SUM(DD6:DD42)</f>
        <v>0</v>
      </c>
      <c r="DE43" s="119">
        <f t="shared" si="33"/>
        <v>0</v>
      </c>
      <c r="DF43" s="119">
        <f t="shared" si="33"/>
        <v>0</v>
      </c>
      <c r="DG43" s="119">
        <f t="shared" si="33"/>
        <v>0</v>
      </c>
      <c r="DH43" s="119">
        <f t="shared" si="33"/>
        <v>5794523</v>
      </c>
      <c r="DI43" s="119">
        <f>SUM(DI6:DI42)</f>
        <v>5794523</v>
      </c>
      <c r="DJ43" s="119">
        <f t="shared" si="33"/>
        <v>5794523</v>
      </c>
      <c r="DK43" s="119">
        <f>SUM(DK6:DK42)</f>
        <v>5794523</v>
      </c>
      <c r="DL43" s="119">
        <f>SUM(DL6:DL42)</f>
        <v>42772161830</v>
      </c>
      <c r="DM43" s="119">
        <f>SUM(DM6:DM42)</f>
        <v>1303862862</v>
      </c>
      <c r="DN43" s="120">
        <f>SUM(DN6:DN42)</f>
        <v>44076024692</v>
      </c>
      <c r="DO43">
        <v>0</v>
      </c>
    </row>
    <row r="44" spans="1:119" x14ac:dyDescent="0.15">
      <c r="B44" s="11"/>
      <c r="C44" s="11"/>
      <c r="D44" s="11"/>
    </row>
    <row r="45" spans="1:119" x14ac:dyDescent="0.15">
      <c r="A45"/>
      <c r="B45" s="11"/>
      <c r="C45" s="11"/>
      <c r="D45" s="11"/>
      <c r="V45"/>
      <c r="W45"/>
      <c r="X45"/>
      <c r="Y45"/>
    </row>
    <row r="47" spans="1:119" x14ac:dyDescent="0.15">
      <c r="A47"/>
      <c r="B47"/>
      <c r="C47"/>
      <c r="D47"/>
      <c r="L47"/>
      <c r="M47"/>
      <c r="N47"/>
      <c r="O47"/>
      <c r="P47"/>
      <c r="Q47"/>
      <c r="R47"/>
      <c r="S47"/>
      <c r="T47"/>
      <c r="U47"/>
      <c r="V47"/>
      <c r="W47"/>
      <c r="X47"/>
      <c r="Y47"/>
    </row>
    <row r="48" spans="1:119" x14ac:dyDescent="0.15">
      <c r="A48"/>
      <c r="B48"/>
      <c r="C48"/>
      <c r="D48"/>
      <c r="L48"/>
      <c r="M48"/>
      <c r="N48"/>
      <c r="O48"/>
      <c r="P48"/>
      <c r="Q48"/>
      <c r="R48"/>
      <c r="S48"/>
      <c r="T48"/>
      <c r="U48"/>
      <c r="V48"/>
      <c r="W48"/>
      <c r="X48"/>
      <c r="Y48"/>
    </row>
    <row r="49" spans="5:11" customFormat="1" x14ac:dyDescent="0.15">
      <c r="E49" s="2"/>
      <c r="F49" s="2"/>
      <c r="G49" s="2"/>
      <c r="H49" s="2"/>
      <c r="I49" s="2"/>
      <c r="J49" s="2"/>
      <c r="K49" s="2"/>
    </row>
    <row r="50" spans="5:11" customFormat="1" x14ac:dyDescent="0.15">
      <c r="E50" s="2"/>
      <c r="F50" s="2"/>
      <c r="G50" s="2"/>
      <c r="H50" s="2"/>
      <c r="I50" s="2"/>
      <c r="J50" s="2"/>
      <c r="K50" s="2"/>
    </row>
    <row r="51" spans="5:11" customFormat="1" x14ac:dyDescent="0.15">
      <c r="E51" s="2"/>
      <c r="F51" s="2"/>
      <c r="G51" s="2"/>
      <c r="H51" s="2"/>
      <c r="I51" s="2"/>
      <c r="J51" s="2"/>
      <c r="K51" s="2"/>
    </row>
    <row r="52" spans="5:11" customFormat="1" x14ac:dyDescent="0.15">
      <c r="E52" s="2"/>
      <c r="F52" s="2"/>
      <c r="G52" s="2"/>
      <c r="H52" s="2"/>
      <c r="I52" s="2"/>
      <c r="J52" s="2"/>
      <c r="K52" s="2"/>
    </row>
    <row r="53" spans="5:11" customFormat="1" x14ac:dyDescent="0.15">
      <c r="E53" s="2"/>
      <c r="F53" s="2"/>
      <c r="G53" s="2"/>
      <c r="H53" s="2"/>
      <c r="I53" s="2"/>
      <c r="J53" s="2"/>
      <c r="K53" s="2"/>
    </row>
    <row r="54" spans="5:11" customFormat="1" x14ac:dyDescent="0.15">
      <c r="E54" s="2"/>
      <c r="F54" s="2"/>
      <c r="G54" s="2"/>
      <c r="H54" s="2"/>
      <c r="I54" s="2"/>
      <c r="J54" s="2"/>
      <c r="K54" s="2"/>
    </row>
    <row r="55" spans="5:11" customFormat="1" x14ac:dyDescent="0.15">
      <c r="E55" s="2"/>
      <c r="F55" s="2"/>
      <c r="G55" s="2"/>
      <c r="H55" s="2"/>
      <c r="I55" s="2"/>
      <c r="J55" s="2"/>
      <c r="K55" s="2"/>
    </row>
    <row r="56" spans="5:11" customFormat="1" x14ac:dyDescent="0.15">
      <c r="E56" s="2"/>
      <c r="F56" s="2"/>
      <c r="G56" s="2"/>
      <c r="H56" s="2"/>
      <c r="I56" s="2"/>
      <c r="J56" s="2"/>
      <c r="K56" s="2"/>
    </row>
    <row r="57" spans="5:11" customFormat="1" x14ac:dyDescent="0.15">
      <c r="E57" s="2"/>
      <c r="F57" s="2"/>
      <c r="G57" s="2"/>
      <c r="H57" s="2"/>
      <c r="I57" s="2"/>
      <c r="J57" s="2"/>
      <c r="K57" s="2"/>
    </row>
    <row r="58" spans="5:11" customFormat="1" x14ac:dyDescent="0.15">
      <c r="E58" s="2"/>
      <c r="F58" s="2"/>
      <c r="G58" s="2"/>
      <c r="H58" s="2"/>
      <c r="I58" s="2"/>
      <c r="J58" s="2"/>
      <c r="K58" s="2"/>
    </row>
    <row r="59" spans="5:11" customFormat="1" x14ac:dyDescent="0.15">
      <c r="E59" s="2"/>
      <c r="F59" s="2"/>
      <c r="G59" s="2"/>
      <c r="H59" s="2"/>
      <c r="I59" s="2"/>
      <c r="J59" s="2"/>
      <c r="K59" s="2"/>
    </row>
    <row r="60" spans="5:11" customFormat="1" x14ac:dyDescent="0.15">
      <c r="E60" s="2"/>
      <c r="F60" s="2"/>
      <c r="G60" s="2"/>
      <c r="H60" s="2"/>
      <c r="I60" s="2"/>
      <c r="J60" s="2"/>
      <c r="K60" s="2"/>
    </row>
    <row r="61" spans="5:11" customFormat="1" x14ac:dyDescent="0.15">
      <c r="E61" s="2"/>
      <c r="F61" s="2"/>
      <c r="G61" s="2"/>
      <c r="H61" s="2"/>
      <c r="I61" s="2"/>
      <c r="J61" s="2"/>
      <c r="K61" s="2"/>
    </row>
    <row r="62" spans="5:11" customFormat="1" x14ac:dyDescent="0.15">
      <c r="E62" s="2"/>
      <c r="F62" s="2"/>
      <c r="G62" s="2"/>
      <c r="H62" s="2"/>
      <c r="I62" s="2"/>
      <c r="J62" s="2"/>
      <c r="K62" s="2"/>
    </row>
    <row r="63" spans="5:11" customFormat="1" x14ac:dyDescent="0.15">
      <c r="E63" s="2"/>
      <c r="F63" s="2"/>
      <c r="G63" s="2"/>
      <c r="H63" s="2"/>
      <c r="I63" s="2"/>
      <c r="J63" s="2"/>
      <c r="K63" s="2"/>
    </row>
    <row r="64" spans="5:11" customFormat="1" x14ac:dyDescent="0.15">
      <c r="E64" s="2"/>
      <c r="F64" s="2"/>
      <c r="G64" s="2"/>
      <c r="H64" s="2"/>
      <c r="I64" s="2"/>
      <c r="J64" s="2"/>
      <c r="K64" s="2"/>
    </row>
    <row r="65" spans="1:25" x14ac:dyDescent="0.15">
      <c r="A65"/>
      <c r="B65"/>
      <c r="C65"/>
      <c r="D65"/>
      <c r="V65"/>
      <c r="W65"/>
      <c r="X65"/>
      <c r="Y65"/>
    </row>
    <row r="66" spans="1:25" x14ac:dyDescent="0.15">
      <c r="A66"/>
      <c r="B66"/>
      <c r="C66"/>
      <c r="D66"/>
      <c r="V66"/>
      <c r="W66"/>
      <c r="X66"/>
      <c r="Y66"/>
    </row>
    <row r="67" spans="1:25" x14ac:dyDescent="0.15">
      <c r="A67"/>
      <c r="B67"/>
      <c r="C67"/>
      <c r="D67"/>
      <c r="V67"/>
      <c r="W67"/>
      <c r="X67"/>
      <c r="Y67"/>
    </row>
    <row r="68" spans="1:25" x14ac:dyDescent="0.15">
      <c r="A68"/>
      <c r="B68"/>
      <c r="C68"/>
      <c r="D68"/>
      <c r="V68"/>
      <c r="W68"/>
      <c r="X68"/>
      <c r="Y68"/>
    </row>
    <row r="69" spans="1:25" x14ac:dyDescent="0.15">
      <c r="A69"/>
      <c r="B69"/>
      <c r="C69"/>
      <c r="D69"/>
      <c r="V69"/>
      <c r="W69"/>
      <c r="X69"/>
      <c r="Y69"/>
    </row>
    <row r="70" spans="1:25" x14ac:dyDescent="0.15">
      <c r="A70"/>
      <c r="B70"/>
      <c r="C70"/>
      <c r="D70"/>
      <c r="V70"/>
      <c r="W70"/>
      <c r="X70"/>
      <c r="Y70"/>
    </row>
    <row r="71" spans="1:25" x14ac:dyDescent="0.15">
      <c r="A71"/>
      <c r="B71"/>
      <c r="C71"/>
      <c r="D71"/>
      <c r="V71"/>
      <c r="W71"/>
      <c r="X71"/>
      <c r="Y71"/>
    </row>
    <row r="72" spans="1:25" x14ac:dyDescent="0.15">
      <c r="A72"/>
      <c r="B72"/>
      <c r="C72"/>
      <c r="D72"/>
      <c r="V72"/>
      <c r="W72"/>
      <c r="X72"/>
      <c r="Y72"/>
    </row>
    <row r="73" spans="1:25" x14ac:dyDescent="0.15">
      <c r="A73"/>
      <c r="B73"/>
      <c r="C73"/>
      <c r="D73"/>
      <c r="V73"/>
      <c r="W73"/>
      <c r="X73"/>
      <c r="Y73"/>
    </row>
    <row r="74" spans="1:25" x14ac:dyDescent="0.15">
      <c r="A74"/>
      <c r="B74"/>
      <c r="C74"/>
      <c r="D74"/>
      <c r="V74"/>
      <c r="W74"/>
      <c r="X74"/>
      <c r="Y74"/>
    </row>
    <row r="75" spans="1:25" x14ac:dyDescent="0.15">
      <c r="A75"/>
      <c r="B75"/>
      <c r="C75"/>
      <c r="D75"/>
      <c r="V75"/>
      <c r="W75"/>
      <c r="X75"/>
      <c r="Y75"/>
    </row>
    <row r="76" spans="1:25" x14ac:dyDescent="0.15">
      <c r="A76"/>
      <c r="B76"/>
      <c r="C76"/>
      <c r="D76"/>
      <c r="V76"/>
      <c r="W76"/>
      <c r="X76"/>
      <c r="Y76"/>
    </row>
    <row r="77" spans="1:25" ht="13.5" x14ac:dyDescent="0.15">
      <c r="A77"/>
      <c r="B77"/>
      <c r="C77"/>
      <c r="D77"/>
      <c r="E77"/>
      <c r="F77"/>
      <c r="G77"/>
      <c r="H77"/>
      <c r="I77"/>
      <c r="J77"/>
      <c r="K77"/>
      <c r="L77"/>
      <c r="M77"/>
      <c r="N77"/>
      <c r="O77"/>
      <c r="P77"/>
      <c r="Q77"/>
      <c r="R77"/>
      <c r="S77"/>
      <c r="T77"/>
      <c r="U77"/>
      <c r="V77"/>
      <c r="W77"/>
      <c r="X77"/>
      <c r="Y77"/>
    </row>
    <row r="78" spans="1:25" ht="13.5" x14ac:dyDescent="0.15">
      <c r="A78"/>
      <c r="B78"/>
      <c r="C78"/>
      <c r="D78"/>
      <c r="E78"/>
      <c r="F78"/>
      <c r="G78"/>
      <c r="H78"/>
      <c r="I78"/>
      <c r="J78"/>
      <c r="K78"/>
      <c r="L78"/>
      <c r="M78"/>
      <c r="N78"/>
      <c r="O78"/>
      <c r="P78"/>
      <c r="Q78"/>
      <c r="R78"/>
      <c r="S78"/>
      <c r="T78"/>
      <c r="U78"/>
      <c r="V78"/>
      <c r="W78"/>
      <c r="X78"/>
      <c r="Y78"/>
    </row>
    <row r="79" spans="1:25" ht="13.5" x14ac:dyDescent="0.15">
      <c r="A79"/>
      <c r="B79"/>
      <c r="C79"/>
      <c r="D79"/>
      <c r="E79"/>
      <c r="F79"/>
      <c r="G79"/>
      <c r="H79"/>
      <c r="I79"/>
      <c r="J79"/>
      <c r="K79"/>
      <c r="L79"/>
      <c r="M79"/>
      <c r="N79"/>
      <c r="O79"/>
      <c r="P79"/>
      <c r="Q79"/>
      <c r="R79"/>
      <c r="S79"/>
      <c r="T79"/>
      <c r="U79"/>
      <c r="V79"/>
      <c r="W79"/>
      <c r="X79"/>
      <c r="Y79"/>
    </row>
    <row r="80" spans="1:25" ht="13.5" x14ac:dyDescent="0.15">
      <c r="A80"/>
      <c r="B80"/>
      <c r="C80"/>
      <c r="D80"/>
      <c r="E80"/>
      <c r="F80"/>
      <c r="G80"/>
      <c r="H80"/>
      <c r="I80"/>
      <c r="J80"/>
      <c r="K80"/>
      <c r="L80"/>
      <c r="M80"/>
      <c r="N80"/>
      <c r="O80"/>
      <c r="P80"/>
      <c r="Q80"/>
      <c r="R80"/>
      <c r="S80"/>
      <c r="T80"/>
      <c r="U80"/>
      <c r="V80"/>
      <c r="W80"/>
      <c r="X80"/>
      <c r="Y80"/>
    </row>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sheetData>
  <sortState ref="A9:Y45">
    <sortCondition sortBy="cellColor" ref="A10:A45" dxfId="13"/>
    <sortCondition descending="1" sortBy="cellColor" ref="A10:A45" dxfId="12"/>
    <sortCondition ref="B10:B45"/>
  </sortState>
  <mergeCells count="69">
    <mergeCell ref="DD2:DN2"/>
    <mergeCell ref="AL3:AR3"/>
    <mergeCell ref="AL4:AN4"/>
    <mergeCell ref="AO4:AO5"/>
    <mergeCell ref="AP4:AR4"/>
    <mergeCell ref="BU3:CA3"/>
    <mergeCell ref="BU4:BW4"/>
    <mergeCell ref="BX4:BX5"/>
    <mergeCell ref="BY4:CA4"/>
    <mergeCell ref="BN3:BT3"/>
    <mergeCell ref="AS3:AY3"/>
    <mergeCell ref="AS4:AU4"/>
    <mergeCell ref="AV4:AV5"/>
    <mergeCell ref="BR4:BT4"/>
    <mergeCell ref="CE4:CE5"/>
    <mergeCell ref="CB4:CD4"/>
    <mergeCell ref="A43:B43"/>
    <mergeCell ref="A2:A5"/>
    <mergeCell ref="F4:F5"/>
    <mergeCell ref="G4:I4"/>
    <mergeCell ref="J4:L4"/>
    <mergeCell ref="J3:P3"/>
    <mergeCell ref="N4:P4"/>
    <mergeCell ref="C3:I3"/>
    <mergeCell ref="C2:BM2"/>
    <mergeCell ref="AH4:AH5"/>
    <mergeCell ref="X3:AD3"/>
    <mergeCell ref="AA4:AA5"/>
    <mergeCell ref="AB4:AD4"/>
    <mergeCell ref="T4:T5"/>
    <mergeCell ref="U4:W4"/>
    <mergeCell ref="AE4:AG4"/>
    <mergeCell ref="B2:B5"/>
    <mergeCell ref="M4:M5"/>
    <mergeCell ref="C4:E4"/>
    <mergeCell ref="Q4:S4"/>
    <mergeCell ref="Q3:W3"/>
    <mergeCell ref="X4:Z4"/>
    <mergeCell ref="AE3:AK3"/>
    <mergeCell ref="AW4:AY4"/>
    <mergeCell ref="AZ3:BF3"/>
    <mergeCell ref="AZ4:BB4"/>
    <mergeCell ref="BC4:BC5"/>
    <mergeCell ref="AI4:AK4"/>
    <mergeCell ref="BD4:BF4"/>
    <mergeCell ref="BN2:DC2"/>
    <mergeCell ref="CP3:CV3"/>
    <mergeCell ref="CP4:CR4"/>
    <mergeCell ref="CS4:CS5"/>
    <mergeCell ref="CT4:CV4"/>
    <mergeCell ref="CI3:CO3"/>
    <mergeCell ref="CI4:CK4"/>
    <mergeCell ref="CL4:CL5"/>
    <mergeCell ref="CM4:CO4"/>
    <mergeCell ref="BG3:BM3"/>
    <mergeCell ref="BG4:BI4"/>
    <mergeCell ref="BJ4:BJ5"/>
    <mergeCell ref="BK4:BM4"/>
    <mergeCell ref="CB3:CH3"/>
    <mergeCell ref="BN4:BP4"/>
    <mergeCell ref="BQ4:BQ5"/>
    <mergeCell ref="CF4:CH4"/>
    <mergeCell ref="DL4:DN4"/>
    <mergeCell ref="DL3:DN3"/>
    <mergeCell ref="DD4:DK5"/>
    <mergeCell ref="CW3:DC3"/>
    <mergeCell ref="CW4:CY4"/>
    <mergeCell ref="CZ4:CZ5"/>
    <mergeCell ref="DA4:DC4"/>
  </mergeCells>
  <phoneticPr fontId="1"/>
  <hyperlinks>
    <hyperlink ref="A1" location="Guidance!A1" display="Guidance sheet (link)" xr:uid="{00000000-0004-0000-0200-000000000000}"/>
  </hyperlinks>
  <pageMargins left="0.39370078740157483" right="0.39370078740157483" top="0.59055118110236227" bottom="0.55118110236220474" header="0.31496062992125984" footer="0.11811023622047245"/>
  <pageSetup paperSize="8" orientation="landscape" r:id="rId1"/>
  <headerFooter>
    <oddHeader>&amp;L&amp;"Arial,太字"&amp;12IGES National Registry Data</oddHeader>
    <oddFooter>&amp;L&amp;"Arial,標準"Market Mechanism Group
Institute for Global Environmental Strategies (IGES)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4A434B"/>
  </sheetPr>
  <dimension ref="A1:J75"/>
  <sheetViews>
    <sheetView zoomScale="80" zoomScaleNormal="80" workbookViewId="0">
      <selection sqref="A1:J1"/>
    </sheetView>
  </sheetViews>
  <sheetFormatPr defaultRowHeight="13.5" x14ac:dyDescent="0.15"/>
  <cols>
    <col min="1" max="1" width="16" customWidth="1"/>
    <col min="2" max="2" width="11" customWidth="1"/>
    <col min="3" max="4" width="11.375" bestFit="1" customWidth="1"/>
    <col min="5" max="6" width="12.5" bestFit="1" customWidth="1"/>
    <col min="7" max="7" width="12.125" customWidth="1"/>
    <col min="8" max="8" width="12.875" bestFit="1" customWidth="1"/>
    <col min="9" max="9" width="12" customWidth="1"/>
    <col min="10" max="10" width="13.125" bestFit="1" customWidth="1"/>
  </cols>
  <sheetData>
    <row r="1" spans="1:10" ht="31.5" customHeight="1" x14ac:dyDescent="0.15">
      <c r="A1" s="278" t="s">
        <v>193</v>
      </c>
      <c r="B1" s="278"/>
      <c r="C1" s="278"/>
      <c r="D1" s="278"/>
      <c r="E1" s="278"/>
      <c r="F1" s="278"/>
      <c r="G1" s="278"/>
      <c r="H1" s="278"/>
      <c r="I1" s="278"/>
      <c r="J1" s="278"/>
    </row>
    <row r="2" spans="1:10" ht="2.4500000000000002" customHeight="1" x14ac:dyDescent="0.15"/>
    <row r="3" spans="1:10" ht="21.75" customHeight="1" x14ac:dyDescent="0.15">
      <c r="A3" s="121" t="s">
        <v>204</v>
      </c>
      <c r="B3" s="121"/>
      <c r="C3" s="121"/>
      <c r="D3" s="121"/>
      <c r="E3" s="121"/>
      <c r="F3" s="121"/>
      <c r="G3" s="121"/>
      <c r="H3" s="121"/>
      <c r="I3" s="121"/>
      <c r="J3" s="121"/>
    </row>
    <row r="26" spans="1:10" ht="24.6" customHeight="1" x14ac:dyDescent="0.15">
      <c r="A26" s="121" t="s">
        <v>206</v>
      </c>
      <c r="B26" s="121"/>
      <c r="C26" s="121"/>
      <c r="D26" s="121"/>
      <c r="E26" s="121"/>
      <c r="F26" s="121"/>
      <c r="G26" s="121"/>
      <c r="H26" s="121"/>
      <c r="I26" s="121"/>
      <c r="J26" s="121"/>
    </row>
    <row r="32" spans="1:10" x14ac:dyDescent="0.15">
      <c r="B32" s="124"/>
    </row>
    <row r="33" spans="1:2" x14ac:dyDescent="0.15">
      <c r="B33" s="124"/>
    </row>
    <row r="34" spans="1:2" x14ac:dyDescent="0.15">
      <c r="A34" t="s">
        <v>239</v>
      </c>
      <c r="B34" s="180">
        <f>Account_CP2!DN43</f>
        <v>44076024692</v>
      </c>
    </row>
    <row r="35" spans="1:2" x14ac:dyDescent="0.15">
      <c r="A35" t="s">
        <v>77</v>
      </c>
      <c r="B35" s="124">
        <f>Account_CP2!AU43</f>
        <v>349961403</v>
      </c>
    </row>
    <row r="36" spans="1:2" x14ac:dyDescent="0.15">
      <c r="A36" t="s">
        <v>78</v>
      </c>
      <c r="B36" s="124">
        <f>Account_CP2!CK43</f>
        <v>165659797</v>
      </c>
    </row>
    <row r="37" spans="1:2" x14ac:dyDescent="0.15">
      <c r="B37" s="180"/>
    </row>
    <row r="51" spans="1:10" ht="22.5" customHeight="1" x14ac:dyDescent="0.15">
      <c r="A51" s="121" t="s">
        <v>205</v>
      </c>
      <c r="B51" s="121"/>
      <c r="C51" s="121"/>
      <c r="D51" s="121"/>
      <c r="E51" s="121"/>
      <c r="F51" s="121"/>
      <c r="G51" s="121"/>
      <c r="H51" s="121"/>
      <c r="I51" s="121"/>
      <c r="J51" s="121"/>
    </row>
    <row r="59" spans="1:10" x14ac:dyDescent="0.15">
      <c r="B59">
        <v>2013</v>
      </c>
      <c r="C59">
        <v>2014</v>
      </c>
      <c r="D59">
        <v>2015</v>
      </c>
      <c r="E59">
        <v>2016</v>
      </c>
      <c r="F59">
        <v>2017</v>
      </c>
      <c r="G59">
        <v>2018</v>
      </c>
      <c r="H59">
        <v>2019</v>
      </c>
      <c r="I59">
        <v>2020</v>
      </c>
      <c r="J59">
        <v>2021</v>
      </c>
    </row>
    <row r="60" spans="1:10" x14ac:dyDescent="0.15">
      <c r="A60" t="s">
        <v>208</v>
      </c>
      <c r="B60" s="94">
        <f>'Macro Transactions'!C13</f>
        <v>869061</v>
      </c>
      <c r="C60" s="94">
        <f>'Macro Transactions'!C12</f>
        <v>24424525</v>
      </c>
      <c r="D60" s="94">
        <f>'Macro Transactions'!C11</f>
        <v>126268728</v>
      </c>
      <c r="E60" s="94">
        <f>'Macro Transactions'!C10</f>
        <v>164426300</v>
      </c>
      <c r="F60" s="94">
        <f>'Macro Transactions'!C9</f>
        <v>169265609</v>
      </c>
      <c r="G60" s="94">
        <f>'Macro Transactions'!C8</f>
        <v>119361383</v>
      </c>
      <c r="H60" s="94">
        <f>'Macro Transactions'!C7</f>
        <v>104223131</v>
      </c>
      <c r="I60" s="94">
        <f>'Macro Transactions'!C6</f>
        <v>158328833</v>
      </c>
      <c r="J60" s="94">
        <f>'Macro Transactions'!C5</f>
        <v>198089672</v>
      </c>
    </row>
    <row r="61" spans="1:10" x14ac:dyDescent="0.15">
      <c r="A61" t="s">
        <v>210</v>
      </c>
      <c r="B61" s="94">
        <f>'Macro Transactions'!D13*-1</f>
        <v>-869061</v>
      </c>
      <c r="C61" s="94">
        <f>'Macro Transactions'!D12*-1</f>
        <v>-24424525</v>
      </c>
      <c r="D61" s="94">
        <f>'Macro Transactions'!D11*-1</f>
        <v>-126268728</v>
      </c>
      <c r="E61" s="94">
        <f>'Macro Transactions'!D10*-1</f>
        <v>-164426300</v>
      </c>
      <c r="F61" s="94">
        <f>'Macro Transactions'!D9*-1</f>
        <v>-169265609</v>
      </c>
      <c r="G61" s="94">
        <f>'Macro Transactions'!D8*-1</f>
        <v>-119361383</v>
      </c>
      <c r="H61" s="94">
        <f>'Macro Transactions'!D7*-1</f>
        <v>-104223131</v>
      </c>
      <c r="I61" s="94">
        <f>'Macro Transactions'!D6*-1</f>
        <v>-158328833</v>
      </c>
      <c r="J61" s="94">
        <f>'Macro Transactions'!D5*-1</f>
        <v>-198089672</v>
      </c>
    </row>
    <row r="62" spans="1:10" x14ac:dyDescent="0.15">
      <c r="A62" t="s">
        <v>209</v>
      </c>
      <c r="B62" s="94">
        <v>0</v>
      </c>
      <c r="C62" s="94">
        <v>0</v>
      </c>
      <c r="D62" s="94">
        <v>0</v>
      </c>
      <c r="E62" s="94">
        <f>'Macro Transactions'!K10</f>
        <v>9687811</v>
      </c>
      <c r="F62" s="94">
        <f>'Macro Transactions'!K9</f>
        <v>73694614</v>
      </c>
      <c r="G62" s="94">
        <f>'Macro Transactions'!K8</f>
        <v>90643160</v>
      </c>
      <c r="H62" s="94">
        <f>'Macro Transactions'!K7</f>
        <v>102239234</v>
      </c>
      <c r="I62" s="94">
        <f>'Macro Transactions'!K6</f>
        <v>10688078</v>
      </c>
      <c r="J62" s="94">
        <f>'Macro Transactions'!K5</f>
        <v>232117</v>
      </c>
    </row>
    <row r="63" spans="1:10" x14ac:dyDescent="0.15">
      <c r="A63" t="s">
        <v>211</v>
      </c>
      <c r="B63" s="94">
        <v>0</v>
      </c>
      <c r="C63" s="94">
        <v>0</v>
      </c>
      <c r="D63" s="94">
        <v>0</v>
      </c>
      <c r="E63" s="94">
        <f>'Macro Transactions'!L10*-1</f>
        <v>-9687811</v>
      </c>
      <c r="F63" s="94">
        <f>'Macro Transactions'!L9*-1</f>
        <v>-73694614</v>
      </c>
      <c r="G63" s="94">
        <f>'Macro Transactions'!L8*-1</f>
        <v>-90643160</v>
      </c>
      <c r="H63" s="94">
        <f>'Macro Transactions'!L7*-1</f>
        <v>-102239234</v>
      </c>
      <c r="I63" s="94">
        <f>'Macro Transactions'!L6*-1</f>
        <v>-10688078</v>
      </c>
      <c r="J63" s="94">
        <f>'Macro Transactions'!L5*-1</f>
        <v>-232117</v>
      </c>
    </row>
    <row r="75" spans="1:10" ht="22.5" customHeight="1" x14ac:dyDescent="0.15">
      <c r="A75" s="121" t="s">
        <v>207</v>
      </c>
      <c r="B75" s="121"/>
      <c r="C75" s="121"/>
      <c r="D75" s="121"/>
      <c r="E75" s="121"/>
      <c r="F75" s="121"/>
      <c r="G75" s="121"/>
      <c r="H75" s="121"/>
      <c r="I75" s="121"/>
      <c r="J75" s="121"/>
    </row>
  </sheetData>
  <mergeCells count="1">
    <mergeCell ref="A1:J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D5353"/>
  </sheetPr>
  <dimension ref="A1:AN42"/>
  <sheetViews>
    <sheetView zoomScale="80" zoomScaleNormal="80" workbookViewId="0">
      <pane xSplit="1" ySplit="2" topLeftCell="B3" activePane="bottomRight" state="frozen"/>
      <selection pane="topRight" activeCell="B1" sqref="B1"/>
      <selection pane="bottomLeft" activeCell="A6" sqref="A6"/>
      <selection pane="bottomRight" activeCell="A2" sqref="A2"/>
    </sheetView>
  </sheetViews>
  <sheetFormatPr defaultColWidth="9" defaultRowHeight="15" x14ac:dyDescent="0.15"/>
  <cols>
    <col min="1" max="1" width="16.625" style="6" customWidth="1"/>
    <col min="2" max="2" width="13.625" style="1" customWidth="1"/>
    <col min="3" max="3" width="0.5" style="4" customWidth="1"/>
    <col min="4" max="4" width="13.5" style="4" customWidth="1"/>
    <col min="5" max="20" width="12.25" style="4" customWidth="1"/>
    <col min="21" max="21" width="12.25" style="7" customWidth="1"/>
    <col min="22" max="32" width="12.25" style="4" customWidth="1"/>
    <col min="33" max="34" width="12.25" style="2" customWidth="1"/>
    <col min="35" max="40" width="12.25" style="4" customWidth="1"/>
    <col min="41" max="16384" width="9" style="2"/>
  </cols>
  <sheetData>
    <row r="1" spans="1:40" ht="26.25" customHeight="1" x14ac:dyDescent="0.15">
      <c r="A1" s="67" t="s">
        <v>145</v>
      </c>
      <c r="B1" s="65" t="s">
        <v>231</v>
      </c>
      <c r="C1" s="65"/>
      <c r="D1" s="65"/>
      <c r="E1" s="65"/>
      <c r="F1" s="65"/>
      <c r="G1" s="65"/>
      <c r="H1" s="65"/>
      <c r="I1" s="65"/>
      <c r="J1" s="65"/>
      <c r="K1" s="65"/>
      <c r="L1" s="65"/>
      <c r="M1" s="21" t="s">
        <v>118</v>
      </c>
      <c r="N1" s="2" t="s">
        <v>81</v>
      </c>
      <c r="O1" s="2"/>
      <c r="S1" s="2"/>
      <c r="T1" s="2"/>
      <c r="U1" s="2"/>
      <c r="V1" s="2"/>
      <c r="W1" s="3" t="s">
        <v>82</v>
      </c>
      <c r="X1" s="3"/>
      <c r="Y1" s="2"/>
      <c r="Z1" s="2"/>
      <c r="AA1" s="2"/>
      <c r="AB1" s="2"/>
      <c r="AC1" s="2"/>
      <c r="AE1" s="2"/>
      <c r="AF1" s="2"/>
      <c r="AI1" s="2"/>
      <c r="AJ1" s="2"/>
      <c r="AK1" s="2"/>
      <c r="AL1" s="2"/>
      <c r="AM1" s="2"/>
      <c r="AN1" s="2"/>
    </row>
    <row r="2" spans="1:40" ht="40.5" customHeight="1" x14ac:dyDescent="0.15">
      <c r="A2" s="19"/>
      <c r="B2" s="76"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30" customHeight="1" x14ac:dyDescent="0.15">
      <c r="A3" s="51" t="s">
        <v>35</v>
      </c>
      <c r="B3" s="77" t="s">
        <v>134</v>
      </c>
      <c r="C3" s="35">
        <f t="shared" ref="C3:AN3" si="0">SUM(C4:C41)</f>
        <v>0</v>
      </c>
      <c r="D3" s="36">
        <f t="shared" si="0"/>
        <v>251276069</v>
      </c>
      <c r="E3" s="36">
        <f t="shared" si="0"/>
        <v>14251750</v>
      </c>
      <c r="F3" s="36">
        <f t="shared" si="0"/>
        <v>18993386</v>
      </c>
      <c r="G3" s="36">
        <f t="shared" si="0"/>
        <v>83593</v>
      </c>
      <c r="H3" s="36">
        <f t="shared" si="0"/>
        <v>0</v>
      </c>
      <c r="I3" s="36">
        <f t="shared" si="0"/>
        <v>70510</v>
      </c>
      <c r="J3" s="36">
        <f t="shared" si="0"/>
        <v>12451784</v>
      </c>
      <c r="K3" s="36">
        <f t="shared" si="0"/>
        <v>0</v>
      </c>
      <c r="L3" s="36">
        <f t="shared" si="0"/>
        <v>12127697</v>
      </c>
      <c r="M3" s="36">
        <f t="shared" si="0"/>
        <v>11715233</v>
      </c>
      <c r="N3" s="36">
        <f t="shared" si="0"/>
        <v>73722269</v>
      </c>
      <c r="O3" s="36">
        <f t="shared" si="0"/>
        <v>240000</v>
      </c>
      <c r="P3" s="36">
        <f t="shared" si="0"/>
        <v>5360323</v>
      </c>
      <c r="Q3" s="36">
        <f t="shared" si="0"/>
        <v>11142036</v>
      </c>
      <c r="R3" s="36">
        <f t="shared" si="0"/>
        <v>8349931</v>
      </c>
      <c r="S3" s="36">
        <f t="shared" si="0"/>
        <v>28717</v>
      </c>
      <c r="T3" s="36">
        <f t="shared" si="0"/>
        <v>246966</v>
      </c>
      <c r="U3" s="36">
        <f t="shared" si="0"/>
        <v>2147678</v>
      </c>
      <c r="V3" s="36">
        <f t="shared" si="0"/>
        <v>107325242</v>
      </c>
      <c r="W3" s="36">
        <f t="shared" si="0"/>
        <v>42966159</v>
      </c>
      <c r="X3" s="36">
        <f t="shared" si="0"/>
        <v>4338790</v>
      </c>
      <c r="Y3" s="36">
        <f t="shared" si="0"/>
        <v>8692912</v>
      </c>
      <c r="Z3" s="36">
        <f t="shared" si="0"/>
        <v>0</v>
      </c>
      <c r="AA3" s="36">
        <f t="shared" si="0"/>
        <v>15582398</v>
      </c>
      <c r="AB3" s="36">
        <f t="shared" si="0"/>
        <v>22188699</v>
      </c>
      <c r="AC3" s="36">
        <f t="shared" si="0"/>
        <v>40722733</v>
      </c>
      <c r="AD3" s="36">
        <f t="shared" si="0"/>
        <v>102037180</v>
      </c>
      <c r="AE3" s="36">
        <f t="shared" si="0"/>
        <v>77586437</v>
      </c>
      <c r="AF3" s="36">
        <f t="shared" si="0"/>
        <v>0</v>
      </c>
      <c r="AG3" s="36">
        <f t="shared" si="0"/>
        <v>497913</v>
      </c>
      <c r="AH3" s="36">
        <f t="shared" si="0"/>
        <v>45772</v>
      </c>
      <c r="AI3" s="36">
        <f t="shared" si="0"/>
        <v>43994539</v>
      </c>
      <c r="AJ3" s="36">
        <f t="shared" si="0"/>
        <v>175476930</v>
      </c>
      <c r="AK3" s="36">
        <f t="shared" si="0"/>
        <v>0</v>
      </c>
      <c r="AL3" s="36">
        <f t="shared" si="0"/>
        <v>1593596</v>
      </c>
      <c r="AM3" s="36">
        <f t="shared" si="0"/>
        <v>0</v>
      </c>
      <c r="AN3" s="37">
        <f t="shared" si="0"/>
        <v>0</v>
      </c>
    </row>
    <row r="4" spans="1:40" x14ac:dyDescent="0.15">
      <c r="A4" s="70" t="s">
        <v>127</v>
      </c>
      <c r="B4" s="78">
        <f t="shared" ref="B4:B35" si="1">SUM(C4:AN4)</f>
        <v>407454650</v>
      </c>
      <c r="C4" s="32">
        <f>SUM('2013 CER'!C4,'2014 CER'!C4,'2015 CER'!C4,'2016 CER'!C4,'2017 CER'!C4,'2018 CER'!C4)</f>
        <v>0</v>
      </c>
      <c r="D4" s="68">
        <f>SUM('2013 CER'!D4,'2014 CER'!D4,'2015 CER'!D4,'2016 CER'!D4,'2017 CER'!D4,'2018 CER'!D4,'2019 CER'!D4,'2020 CER'!D4,'2021 CER'!D4)</f>
        <v>1378432</v>
      </c>
      <c r="E4" s="68">
        <f>SUM('2013 CER'!E4,'2014 CER'!E4,'2015 CER'!E4,'2016 CER'!E4,'2017 CER'!E4,'2018 CER'!E4,'2019 CER'!E4,'2020 CER'!E4,'2021 CER'!E4)</f>
        <v>11620039</v>
      </c>
      <c r="F4" s="68">
        <f>SUM('2013 CER'!F4,'2014 CER'!F4,'2015 CER'!F4,'2016 CER'!F4,'2017 CER'!F4,'2018 CER'!F4,'2019 CER'!F4,'2020 CER'!F4,'2021 CER'!F4)</f>
        <v>1078908</v>
      </c>
      <c r="G4" s="68">
        <f>SUM('2013 CER'!G4,'2014 CER'!G4,'2015 CER'!G4,'2016 CER'!G4,'2017 CER'!G4,'2018 CER'!G4,'2019 CER'!G4,'2020 CER'!G4,'2021 CER'!G4)</f>
        <v>0</v>
      </c>
      <c r="H4" s="68">
        <f>SUM('2013 CER'!H4,'2014 CER'!H4,'2015 CER'!H4,'2016 CER'!H4,'2017 CER'!H4,'2018 CER'!H4,'2019 CER'!H4,'2020 CER'!H4,'2021 CER'!H4)</f>
        <v>0</v>
      </c>
      <c r="I4" s="68">
        <f>SUM('2013 CER'!I4,'2014 CER'!I4,'2015 CER'!I4,'2016 CER'!I4,'2017 CER'!I4,'2018 CER'!I4,'2019 CER'!I4,'2020 CER'!I4,'2021 CER'!I4)</f>
        <v>67872</v>
      </c>
      <c r="J4" s="68">
        <f>SUM('2013 CER'!J4,'2014 CER'!J4,'2015 CER'!J4,'2016 CER'!J4,'2017 CER'!J4,'2018 CER'!J4,'2019 CER'!J4,'2020 CER'!J4,'2021 CER'!J4)</f>
        <v>11357096</v>
      </c>
      <c r="K4" s="68">
        <f>SUM('2013 CER'!K4,'2014 CER'!K4,'2015 CER'!K4,'2016 CER'!K4,'2017 CER'!K4,'2018 CER'!K4,'2019 CER'!K4,'2020 CER'!K4,'2021 CER'!K4)</f>
        <v>0</v>
      </c>
      <c r="L4" s="68">
        <f>SUM('2013 CER'!L4,'2014 CER'!L4,'2015 CER'!L4,'2016 CER'!L4,'2017 CER'!L4,'2018 CER'!L4,'2019 CER'!L4,'2020 CER'!L4,'2021 CER'!L4)</f>
        <v>2060325</v>
      </c>
      <c r="M4" s="68">
        <f>SUM('2013 CER'!M4,'2014 CER'!M4,'2015 CER'!M4,'2016 CER'!M4,'2017 CER'!M4,'2018 CER'!M4,'2019 CER'!M4,'2020 CER'!M4,'2021 CER'!M4)</f>
        <v>2527530</v>
      </c>
      <c r="N4" s="68">
        <f>SUM('2013 CER'!N4,'2014 CER'!N4,'2015 CER'!N4,'2016 CER'!N4,'2017 CER'!N4,'2018 CER'!N4,'2019 CER'!N4,'2020 CER'!N4,'2021 CER'!N4)</f>
        <v>49559698</v>
      </c>
      <c r="O4" s="68">
        <f>SUM('2013 CER'!O4,'2014 CER'!O4,'2015 CER'!O4,'2016 CER'!O4,'2017 CER'!O4,'2018 CER'!O4,'2019 CER'!O4,'2020 CER'!O4,'2021 CER'!O4)</f>
        <v>0</v>
      </c>
      <c r="P4" s="68">
        <f>SUM('2013 CER'!P4,'2014 CER'!P4,'2015 CER'!P4,'2016 CER'!P4,'2017 CER'!P4,'2018 CER'!P4,'2019 CER'!P4,'2020 CER'!P4,'2021 CER'!P4)</f>
        <v>0</v>
      </c>
      <c r="Q4" s="68">
        <f>SUM('2013 CER'!Q4,'2014 CER'!Q4,'2015 CER'!Q4,'2016 CER'!Q4,'2017 CER'!Q4,'2018 CER'!Q4,'2019 CER'!Q4,'2020 CER'!Q4,'2021 CER'!Q4)</f>
        <v>400576</v>
      </c>
      <c r="R4" s="68">
        <f>SUM('2013 CER'!R4,'2014 CER'!R4,'2015 CER'!R4,'2016 CER'!R4,'2017 CER'!R4,'2018 CER'!R4,'2019 CER'!R4,'2020 CER'!R4,'2021 CER'!R4)</f>
        <v>5626642</v>
      </c>
      <c r="S4" s="68">
        <f>SUM('2013 CER'!S4,'2014 CER'!S4,'2015 CER'!S4,'2016 CER'!S4,'2017 CER'!S4,'2018 CER'!S4,'2019 CER'!S4,'2020 CER'!S4,'2021 CER'!S4)</f>
        <v>0</v>
      </c>
      <c r="T4" s="68">
        <f>SUM('2013 CER'!T4,'2014 CER'!T4,'2015 CER'!T4,'2016 CER'!T4,'2017 CER'!T4,'2018 CER'!T4,'2019 CER'!T4,'2020 CER'!T4,'2021 CER'!T4)</f>
        <v>0</v>
      </c>
      <c r="U4" s="68">
        <f>SUM('2013 CER'!U4,'2014 CER'!U4,'2015 CER'!U4,'2016 CER'!U4,'2017 CER'!U4,'2018 CER'!U4,'2019 CER'!U4,'2020 CER'!U4,'2021 CER'!U4)</f>
        <v>606161</v>
      </c>
      <c r="V4" s="68">
        <f>SUM('2013 CER'!V4,'2014 CER'!V4,'2015 CER'!V4,'2016 CER'!V4,'2017 CER'!V4,'2018 CER'!V4,'2019 CER'!V4,'2020 CER'!V4,'2021 CER'!V4)</f>
        <v>83818912</v>
      </c>
      <c r="W4" s="68">
        <f>SUM('2013 CER'!W4,'2014 CER'!W4,'2015 CER'!W4,'2016 CER'!W4,'2017 CER'!W4,'2018 CER'!W4,'2019 CER'!W4,'2020 CER'!W4,'2021 CER'!W4)</f>
        <v>0</v>
      </c>
      <c r="X4" s="68">
        <f>SUM('2013 CER'!X4,'2014 CER'!X4,'2015 CER'!X4,'2016 CER'!X4,'2017 CER'!X4,'2018 CER'!X4,'2019 CER'!X4,'2020 CER'!X4,'2021 CER'!X4)</f>
        <v>4338280</v>
      </c>
      <c r="Y4" s="68">
        <f>SUM('2013 CER'!Y4,'2014 CER'!Y4,'2015 CER'!Y4,'2016 CER'!Y4,'2017 CER'!Y4,'2018 CER'!Y4,'2019 CER'!Y4,'2020 CER'!Y4,'2021 CER'!Y4)</f>
        <v>0</v>
      </c>
      <c r="Z4" s="68">
        <f>SUM('2013 CER'!Z4,'2014 CER'!Z4,'2015 CER'!Z4,'2016 CER'!Z4,'2017 CER'!Z4,'2018 CER'!Z4,'2019 CER'!Z4,'2020 CER'!Z4,'2021 CER'!Z4)</f>
        <v>0</v>
      </c>
      <c r="AA4" s="68">
        <f>SUM('2013 CER'!AA4,'2014 CER'!AA4,'2015 CER'!AA4,'2016 CER'!AA4,'2017 CER'!AA4,'2018 CER'!AA4,'2019 CER'!AA4,'2020 CER'!AA4,'2021 CER'!AA4)</f>
        <v>0</v>
      </c>
      <c r="AB4" s="68">
        <f>SUM('2013 CER'!AB4,'2014 CER'!AB4,'2015 CER'!AB4,'2016 CER'!AB4,'2017 CER'!AB4,'2018 CER'!AB4,'2019 CER'!AB4,'2020 CER'!AB4,'2021 CER'!AB4)</f>
        <v>5759997</v>
      </c>
      <c r="AC4" s="68">
        <f>SUM('2013 CER'!AC4,'2014 CER'!AC4,'2015 CER'!AC4,'2016 CER'!AC4,'2017 CER'!AC4,'2018 CER'!AC4,'2019 CER'!AC4,'2020 CER'!AC4,'2021 CER'!AC4)</f>
        <v>33662390</v>
      </c>
      <c r="AD4" s="68">
        <f>SUM('2013 CER'!AD4,'2014 CER'!AD4,'2015 CER'!AD4,'2016 CER'!AD4,'2017 CER'!AD4,'2018 CER'!AD4,'2019 CER'!AD4,'2020 CER'!AD4,'2021 CER'!AD4)</f>
        <v>55685418</v>
      </c>
      <c r="AE4" s="68">
        <f>SUM('2013 CER'!AE4,'2014 CER'!AE4,'2015 CER'!AE4,'2016 CER'!AE4,'2017 CER'!AE4,'2018 CER'!AE4,'2019 CER'!AE4,'2020 CER'!AE4,'2021 CER'!AE4)</f>
        <v>27939776</v>
      </c>
      <c r="AF4" s="68">
        <f>SUM('2013 CER'!AF4,'2014 CER'!AF4,'2015 CER'!AF4,'2016 CER'!AF4,'2017 CER'!AF4,'2018 CER'!AF4,'2019 CER'!AF4,'2020 CER'!AF4,'2021 CER'!AF4)</f>
        <v>0</v>
      </c>
      <c r="AG4" s="68">
        <f>SUM('2013 CER'!AG4,'2014 CER'!AG4,'2015 CER'!AG4,'2016 CER'!AG4,'2017 CER'!AG4,'2018 CER'!AG4,'2019 CER'!AG4,'2020 CER'!AG4,'2021 CER'!AG4)</f>
        <v>173361</v>
      </c>
      <c r="AH4" s="68">
        <f>SUM('2013 CER'!AH4,'2014 CER'!AH4,'2015 CER'!AH4,'2016 CER'!AH4,'2017 CER'!AH4,'2018 CER'!AH4,'2019 CER'!AH4,'2020 CER'!AH4,'2021 CER'!AH4)</f>
        <v>0</v>
      </c>
      <c r="AI4" s="68">
        <f>SUM('2013 CER'!AI4,'2014 CER'!AI4,'2015 CER'!AI4,'2016 CER'!AI4,'2017 CER'!AI4,'2018 CER'!AI4,'2019 CER'!AI4,'2020 CER'!AI4,'2021 CER'!AI4)</f>
        <v>38994865</v>
      </c>
      <c r="AJ4" s="68">
        <f>SUM('2013 CER'!AJ4,'2014 CER'!AJ4,'2015 CER'!AJ4,'2016 CER'!AJ4,'2017 CER'!AJ4,'2018 CER'!AJ4,'2019 CER'!AJ4,'2020 CER'!AJ4,'2021 CER'!AJ4)</f>
        <v>69204776</v>
      </c>
      <c r="AK4" s="68">
        <f>SUM('2013 CER'!AK4,'2014 CER'!AK4,'2015 CER'!AK4,'2016 CER'!AK4,'2017 CER'!AK4,'2018 CER'!AK4,'2019 CER'!AK4,'2020 CER'!AK4,'2021 CER'!AK4)</f>
        <v>0</v>
      </c>
      <c r="AL4" s="68">
        <f>SUM('2013 CER'!AL4,'2014 CER'!AL4,'2015 CER'!AL4,'2016 CER'!AL4,'2017 CER'!AL4,'2018 CER'!AL4,'2019 CER'!AL4,'2020 CER'!AL4,'2021 CER'!AL4)</f>
        <v>1593596</v>
      </c>
      <c r="AM4" s="68">
        <f>SUM('2013 CER'!AM4,'2014 CER'!AM4,'2015 CER'!AM4,'2016 CER'!AM4,'2017 CER'!AM4,'2018 CER'!AM4,'2019 CER'!AM4,'2020 CER'!AM4,'2021 CER'!AM4)</f>
        <v>0</v>
      </c>
      <c r="AN4" s="155">
        <f>SUM('2013 CER'!AN4,'2014 CER'!AN4,'2015 CER'!AN4,'2016 CER'!AN4,'2017 CER'!AN4,'2018 CER'!AN4,'2019 CER'!AN4,'2020 CER'!AN4,'2021 CER'!AN4)</f>
        <v>0</v>
      </c>
    </row>
    <row r="5" spans="1:40" s="1" customFormat="1" x14ac:dyDescent="0.15">
      <c r="A5" s="71" t="s">
        <v>229</v>
      </c>
      <c r="B5" s="80">
        <f t="shared" si="1"/>
        <v>93516634</v>
      </c>
      <c r="C5" s="68">
        <f>SUM('2013 CER'!C5,'2014 CER'!C5,'2015 CER'!C5,'2016 CER'!C5,'2017 CER'!C5,'2018 CER'!C5)</f>
        <v>0</v>
      </c>
      <c r="D5" s="32">
        <f>SUM('2013 CER'!D5,'2014 CER'!D5,'2015 CER'!D5,'2016 CER'!D5,'2017 CER'!D5,'2018 CER'!D5,'2019 CER'!D5,'2020 CER'!D5,'2021 CER'!D5)</f>
        <v>0</v>
      </c>
      <c r="E5" s="68">
        <f>SUM('2013 CER'!E5,'2014 CER'!E5,'2015 CER'!E5,'2016 CER'!E5,'2017 CER'!E5,'2018 CER'!E5,'2019 CER'!E5,'2020 CER'!E5,'2021 CER'!E5)</f>
        <v>55912</v>
      </c>
      <c r="F5" s="68">
        <f>SUM('2013 CER'!F5,'2014 CER'!F5,'2015 CER'!F5,'2016 CER'!F5,'2017 CER'!F5,'2018 CER'!F5,'2019 CER'!F5,'2020 CER'!F5,'2021 CER'!F5)</f>
        <v>1000333</v>
      </c>
      <c r="G5" s="68">
        <f>SUM('2013 CER'!G5,'2014 CER'!G5,'2015 CER'!G5,'2016 CER'!G5,'2017 CER'!G5,'2018 CER'!G5,'2019 CER'!G5,'2020 CER'!G5,'2021 CER'!G5)</f>
        <v>0</v>
      </c>
      <c r="H5" s="68">
        <f>SUM('2013 CER'!H5,'2014 CER'!H5,'2015 CER'!H5,'2016 CER'!H5,'2017 CER'!H5,'2018 CER'!H5,'2019 CER'!H5,'2020 CER'!H5,'2021 CER'!H5)</f>
        <v>0</v>
      </c>
      <c r="I5" s="68">
        <f>SUM('2013 CER'!I5,'2014 CER'!I5,'2015 CER'!I5,'2016 CER'!I5,'2017 CER'!I5,'2018 CER'!I5,'2019 CER'!I5,'2020 CER'!I5,'2021 CER'!I5)</f>
        <v>2638</v>
      </c>
      <c r="J5" s="68">
        <f>SUM('2013 CER'!J5,'2014 CER'!J5,'2015 CER'!J5,'2016 CER'!J5,'2017 CER'!J5,'2018 CER'!J5,'2019 CER'!J5,'2020 CER'!J5,'2021 CER'!J5)</f>
        <v>1092912</v>
      </c>
      <c r="K5" s="68">
        <f>SUM('2013 CER'!K5,'2014 CER'!K5,'2015 CER'!K5,'2016 CER'!K5,'2017 CER'!K5,'2018 CER'!K5,'2019 CER'!K5,'2020 CER'!K5,'2021 CER'!K5)</f>
        <v>0</v>
      </c>
      <c r="L5" s="68">
        <f>SUM('2013 CER'!L5,'2014 CER'!L5,'2015 CER'!L5,'2016 CER'!L5,'2017 CER'!L5,'2018 CER'!L5,'2019 CER'!L5,'2020 CER'!L5,'2021 CER'!L5)</f>
        <v>403322</v>
      </c>
      <c r="M5" s="68">
        <f>SUM('2013 CER'!M5,'2014 CER'!M5,'2015 CER'!M5,'2016 CER'!M5,'2017 CER'!M5,'2018 CER'!M5,'2019 CER'!M5,'2020 CER'!M5,'2021 CER'!M5)</f>
        <v>1882569</v>
      </c>
      <c r="N5" s="68">
        <f>SUM('2013 CER'!N5,'2014 CER'!N5,'2015 CER'!N5,'2016 CER'!N5,'2017 CER'!N5,'2018 CER'!N5,'2019 CER'!N5,'2020 CER'!N5,'2021 CER'!N5)</f>
        <v>5782322</v>
      </c>
      <c r="O5" s="68">
        <f>SUM('2013 CER'!O5,'2014 CER'!O5,'2015 CER'!O5,'2016 CER'!O5,'2017 CER'!O5,'2018 CER'!O5,'2019 CER'!O5,'2020 CER'!O5,'2021 CER'!O5)</f>
        <v>0</v>
      </c>
      <c r="P5" s="68">
        <f>SUM('2013 CER'!P5,'2014 CER'!P5,'2015 CER'!P5,'2016 CER'!P5,'2017 CER'!P5,'2018 CER'!P5,'2019 CER'!P5,'2020 CER'!P5,'2021 CER'!P5)</f>
        <v>23647</v>
      </c>
      <c r="Q5" s="68">
        <f>SUM('2013 CER'!Q5,'2014 CER'!Q5,'2015 CER'!Q5,'2016 CER'!Q5,'2017 CER'!Q5,'2018 CER'!Q5,'2019 CER'!Q5,'2020 CER'!Q5,'2021 CER'!Q5)</f>
        <v>4841460</v>
      </c>
      <c r="R5" s="68">
        <f>SUM('2013 CER'!R5,'2014 CER'!R5,'2015 CER'!R5,'2016 CER'!R5,'2017 CER'!R5,'2018 CER'!R5,'2019 CER'!R5,'2020 CER'!R5,'2021 CER'!R5)</f>
        <v>240666</v>
      </c>
      <c r="S5" s="68">
        <f>SUM('2013 CER'!S5,'2014 CER'!S5,'2015 CER'!S5,'2016 CER'!S5,'2017 CER'!S5,'2018 CER'!S5,'2019 CER'!S5,'2020 CER'!S5,'2021 CER'!S5)</f>
        <v>7167</v>
      </c>
      <c r="T5" s="68">
        <f>SUM('2013 CER'!T5,'2014 CER'!T5,'2015 CER'!T5,'2016 CER'!T5,'2017 CER'!T5,'2018 CER'!T5,'2019 CER'!T5,'2020 CER'!T5,'2021 CER'!T5)</f>
        <v>0</v>
      </c>
      <c r="U5" s="68">
        <f>SUM('2013 CER'!U5,'2014 CER'!U5,'2015 CER'!U5,'2016 CER'!U5,'2017 CER'!U5,'2018 CER'!U5,'2019 CER'!U5,'2020 CER'!U5,'2021 CER'!U5)</f>
        <v>326037</v>
      </c>
      <c r="V5" s="68">
        <f>SUM('2013 CER'!V5,'2014 CER'!V5,'2015 CER'!V5,'2016 CER'!V5,'2017 CER'!V5,'2018 CER'!V5,'2019 CER'!V5,'2020 CER'!V5,'2021 CER'!V5)</f>
        <v>3738943</v>
      </c>
      <c r="W5" s="68">
        <f>SUM('2013 CER'!W5,'2014 CER'!W5,'2015 CER'!W5,'2016 CER'!W5,'2017 CER'!W5,'2018 CER'!W5,'2019 CER'!W5,'2020 CER'!W5,'2021 CER'!W5)</f>
        <v>0</v>
      </c>
      <c r="X5" s="68">
        <f>SUM('2013 CER'!X5,'2014 CER'!X5,'2015 CER'!X5,'2016 CER'!X5,'2017 CER'!X5,'2018 CER'!X5,'2019 CER'!X5,'2020 CER'!X5,'2021 CER'!X5)</f>
        <v>510</v>
      </c>
      <c r="Y5" s="68">
        <f>SUM('2013 CER'!Y5,'2014 CER'!Y5,'2015 CER'!Y5,'2016 CER'!Y5,'2017 CER'!Y5,'2018 CER'!Y5,'2019 CER'!Y5,'2020 CER'!Y5,'2021 CER'!Y5)</f>
        <v>297</v>
      </c>
      <c r="Z5" s="68">
        <f>SUM('2013 CER'!Z5,'2014 CER'!Z5,'2015 CER'!Z5,'2016 CER'!Z5,'2017 CER'!Z5,'2018 CER'!Z5,'2019 CER'!Z5,'2020 CER'!Z5,'2021 CER'!Z5)</f>
        <v>0</v>
      </c>
      <c r="AA5" s="68">
        <f>SUM('2013 CER'!AA5,'2014 CER'!AA5,'2015 CER'!AA5,'2016 CER'!AA5,'2017 CER'!AA5,'2018 CER'!AA5,'2019 CER'!AA5,'2020 CER'!AA5,'2021 CER'!AA5)</f>
        <v>2725348</v>
      </c>
      <c r="AB5" s="68">
        <f>SUM('2013 CER'!AB5,'2014 CER'!AB5,'2015 CER'!AB5,'2016 CER'!AB5,'2017 CER'!AB5,'2018 CER'!AB5,'2019 CER'!AB5,'2020 CER'!AB5,'2021 CER'!AB5)</f>
        <v>659072</v>
      </c>
      <c r="AC5" s="68">
        <f>SUM('2013 CER'!AC5,'2014 CER'!AC5,'2015 CER'!AC5,'2016 CER'!AC5,'2017 CER'!AC5,'2018 CER'!AC5,'2019 CER'!AC5,'2020 CER'!AC5,'2021 CER'!AC5)</f>
        <v>459325</v>
      </c>
      <c r="AD5" s="68">
        <f>SUM('2013 CER'!AD5,'2014 CER'!AD5,'2015 CER'!AD5,'2016 CER'!AD5,'2017 CER'!AD5,'2018 CER'!AD5,'2019 CER'!AD5,'2020 CER'!AD5,'2021 CER'!AD5)</f>
        <v>8527124</v>
      </c>
      <c r="AE5" s="68">
        <f>SUM('2013 CER'!AE5,'2014 CER'!AE5,'2015 CER'!AE5,'2016 CER'!AE5,'2017 CER'!AE5,'2018 CER'!AE5,'2019 CER'!AE5,'2020 CER'!AE5,'2021 CER'!AE5)</f>
        <v>15769031</v>
      </c>
      <c r="AF5" s="68">
        <f>SUM('2013 CER'!AF5,'2014 CER'!AF5,'2015 CER'!AF5,'2016 CER'!AF5,'2017 CER'!AF5,'2018 CER'!AF5,'2019 CER'!AF5,'2020 CER'!AF5,'2021 CER'!AF5)</f>
        <v>0</v>
      </c>
      <c r="AG5" s="68">
        <f>SUM('2013 CER'!AG5,'2014 CER'!AG5,'2015 CER'!AG5,'2016 CER'!AG5,'2017 CER'!AG5,'2018 CER'!AG5,'2019 CER'!AG5,'2020 CER'!AG5,'2021 CER'!AG5)</f>
        <v>97176</v>
      </c>
      <c r="AH5" s="68">
        <f>SUM('2013 CER'!AH5,'2014 CER'!AH5,'2015 CER'!AH5,'2016 CER'!AH5,'2017 CER'!AH5,'2018 CER'!AH5,'2019 CER'!AH5,'2020 CER'!AH5,'2021 CER'!AH5)</f>
        <v>7382</v>
      </c>
      <c r="AI5" s="68">
        <f>SUM('2013 CER'!AI5,'2014 CER'!AI5,'2015 CER'!AI5,'2016 CER'!AI5,'2017 CER'!AI5,'2018 CER'!AI5,'2019 CER'!AI5,'2020 CER'!AI5,'2021 CER'!AI5)</f>
        <v>807017</v>
      </c>
      <c r="AJ5" s="68">
        <f>SUM('2013 CER'!AJ5,'2014 CER'!AJ5,'2015 CER'!AJ5,'2016 CER'!AJ5,'2017 CER'!AJ5,'2018 CER'!AJ5,'2019 CER'!AJ5,'2020 CER'!AJ5,'2021 CER'!AJ5)</f>
        <v>45066424</v>
      </c>
      <c r="AK5" s="68">
        <f>SUM('2013 CER'!AK5,'2014 CER'!AK5,'2015 CER'!AK5,'2016 CER'!AK5,'2017 CER'!AK5,'2018 CER'!AK5,'2019 CER'!AK5,'2020 CER'!AK5,'2021 CER'!AK5)</f>
        <v>0</v>
      </c>
      <c r="AL5" s="68">
        <f>SUM('2013 CER'!AL5,'2014 CER'!AL5,'2015 CER'!AL5,'2016 CER'!AL5,'2017 CER'!AL5,'2018 CER'!AL5,'2019 CER'!AL5,'2020 CER'!AL5,'2021 CER'!AL5)</f>
        <v>0</v>
      </c>
      <c r="AM5" s="68">
        <f>SUM('2013 CER'!AM5,'2014 CER'!AM5,'2015 CER'!AM5,'2016 CER'!AM5,'2017 CER'!AM5,'2018 CER'!AM5,'2019 CER'!AM5,'2020 CER'!AM5,'2021 CER'!AM5)</f>
        <v>0</v>
      </c>
      <c r="AN5" s="79">
        <f>SUM('2013 CER'!AN5,'2014 CER'!AN5,'2015 CER'!AN5,'2016 CER'!AN5,'2017 CER'!AN5,'2018 CER'!AN5,'2019 CER'!AN5,'2020 CER'!AN5,'2021 CER'!AN5)</f>
        <v>0</v>
      </c>
    </row>
    <row r="6" spans="1:40" x14ac:dyDescent="0.15">
      <c r="A6" s="72" t="s">
        <v>10</v>
      </c>
      <c r="B6" s="80">
        <f t="shared" si="1"/>
        <v>13407678</v>
      </c>
      <c r="C6" s="68">
        <f>SUM('2013 CER'!C6,'2014 CER'!C6,'2015 CER'!C6,'2016 CER'!C6,'2017 CER'!C6,'2018 CER'!C6)</f>
        <v>0</v>
      </c>
      <c r="D6" s="68">
        <f>SUM('2013 CER'!D6,'2014 CER'!D6,'2015 CER'!D6,'2016 CER'!D6,'2017 CER'!D6,'2018 CER'!D6,'2019 CER'!D6,'2020 CER'!D6,'2021 CER'!D6)</f>
        <v>3633950</v>
      </c>
      <c r="E6" s="32">
        <f>SUM('2013 CER'!E6,'2014 CER'!E6,'2015 CER'!E6,'2016 CER'!E6,'2017 CER'!E6,'2018 CER'!E6,'2019 CER'!E6,'2020 CER'!E6,'2021 CER'!E6)</f>
        <v>2309489</v>
      </c>
      <c r="F6" s="68">
        <f>SUM('2013 CER'!F6,'2014 CER'!F6,'2015 CER'!F6,'2016 CER'!F6,'2017 CER'!F6,'2018 CER'!F6,'2019 CER'!F6,'2020 CER'!F6,'2021 CER'!F6)</f>
        <v>90762</v>
      </c>
      <c r="G6" s="68">
        <f>SUM('2013 CER'!G6,'2014 CER'!G6,'2015 CER'!G6,'2016 CER'!G6,'2017 CER'!G6,'2018 CER'!G6,'2019 CER'!G6,'2020 CER'!G6,'2021 CER'!G6)</f>
        <v>0</v>
      </c>
      <c r="H6" s="68">
        <f>SUM('2013 CER'!H6,'2014 CER'!H6,'2015 CER'!H6,'2016 CER'!H6,'2017 CER'!H6,'2018 CER'!H6,'2019 CER'!H6,'2020 CER'!H6,'2021 CER'!H6)</f>
        <v>0</v>
      </c>
      <c r="I6" s="68">
        <f>SUM('2013 CER'!I6,'2014 CER'!I6,'2015 CER'!I6,'2016 CER'!I6,'2017 CER'!I6,'2018 CER'!I6,'2019 CER'!I6,'2020 CER'!I6,'2021 CER'!I6)</f>
        <v>0</v>
      </c>
      <c r="J6" s="68">
        <f>SUM('2013 CER'!J6,'2014 CER'!J6,'2015 CER'!J6,'2016 CER'!J6,'2017 CER'!J6,'2018 CER'!J6,'2019 CER'!J6,'2020 CER'!J6,'2021 CER'!J6)</f>
        <v>0</v>
      </c>
      <c r="K6" s="68">
        <f>SUM('2013 CER'!K6,'2014 CER'!K6,'2015 CER'!K6,'2016 CER'!K6,'2017 CER'!K6,'2018 CER'!K6,'2019 CER'!K6,'2020 CER'!K6,'2021 CER'!K6)</f>
        <v>0</v>
      </c>
      <c r="L6" s="68">
        <f>SUM('2013 CER'!L6,'2014 CER'!L6,'2015 CER'!L6,'2016 CER'!L6,'2017 CER'!L6,'2018 CER'!L6,'2019 CER'!L6,'2020 CER'!L6,'2021 CER'!L6)</f>
        <v>0</v>
      </c>
      <c r="M6" s="68">
        <f>SUM('2013 CER'!M6,'2014 CER'!M6,'2015 CER'!M6,'2016 CER'!M6,'2017 CER'!M6,'2018 CER'!M6,'2019 CER'!M6,'2020 CER'!M6,'2021 CER'!M6)</f>
        <v>0</v>
      </c>
      <c r="N6" s="68">
        <f>SUM('2013 CER'!N6,'2014 CER'!N6,'2015 CER'!N6,'2016 CER'!N6,'2017 CER'!N6,'2018 CER'!N6,'2019 CER'!N6,'2020 CER'!N6,'2021 CER'!N6)</f>
        <v>0</v>
      </c>
      <c r="O6" s="68">
        <f>SUM('2013 CER'!O6,'2014 CER'!O6,'2015 CER'!O6,'2016 CER'!O6,'2017 CER'!O6,'2018 CER'!O6,'2019 CER'!O6,'2020 CER'!O6,'2021 CER'!O6)</f>
        <v>0</v>
      </c>
      <c r="P6" s="68">
        <f>SUM('2013 CER'!P6,'2014 CER'!P6,'2015 CER'!P6,'2016 CER'!P6,'2017 CER'!P6,'2018 CER'!P6,'2019 CER'!P6,'2020 CER'!P6,'2021 CER'!P6)</f>
        <v>0</v>
      </c>
      <c r="Q6" s="68">
        <f>SUM('2013 CER'!Q6,'2014 CER'!Q6,'2015 CER'!Q6,'2016 CER'!Q6,'2017 CER'!Q6,'2018 CER'!Q6,'2019 CER'!Q6,'2020 CER'!Q6,'2021 CER'!Q6)</f>
        <v>0</v>
      </c>
      <c r="R6" s="68">
        <f>SUM('2013 CER'!R6,'2014 CER'!R6,'2015 CER'!R6,'2016 CER'!R6,'2017 CER'!R6,'2018 CER'!R6,'2019 CER'!R6,'2020 CER'!R6,'2021 CER'!R6)</f>
        <v>0</v>
      </c>
      <c r="S6" s="68">
        <f>SUM('2013 CER'!S6,'2014 CER'!S6,'2015 CER'!S6,'2016 CER'!S6,'2017 CER'!S6,'2018 CER'!S6,'2019 CER'!S6,'2020 CER'!S6,'2021 CER'!S6)</f>
        <v>0</v>
      </c>
      <c r="T6" s="68">
        <f>SUM('2013 CER'!T6,'2014 CER'!T6,'2015 CER'!T6,'2016 CER'!T6,'2017 CER'!T6,'2018 CER'!T6,'2019 CER'!T6,'2020 CER'!T6,'2021 CER'!T6)</f>
        <v>0</v>
      </c>
      <c r="U6" s="68">
        <f>SUM('2013 CER'!U6,'2014 CER'!U6,'2015 CER'!U6,'2016 CER'!U6,'2017 CER'!U6,'2018 CER'!U6,'2019 CER'!U6,'2020 CER'!U6,'2021 CER'!U6)</f>
        <v>0</v>
      </c>
      <c r="V6" s="68">
        <f>SUM('2013 CER'!V6,'2014 CER'!V6,'2015 CER'!V6,'2016 CER'!V6,'2017 CER'!V6,'2018 CER'!V6,'2019 CER'!V6,'2020 CER'!V6,'2021 CER'!V6)</f>
        <v>0</v>
      </c>
      <c r="W6" s="68">
        <f>SUM('2013 CER'!W6,'2014 CER'!W6,'2015 CER'!W6,'2016 CER'!W6,'2017 CER'!W6,'2018 CER'!W6,'2019 CER'!W6,'2020 CER'!W6,'2021 CER'!W6)</f>
        <v>0</v>
      </c>
      <c r="X6" s="68">
        <f>SUM('2013 CER'!X6,'2014 CER'!X6,'2015 CER'!X6,'2016 CER'!X6,'2017 CER'!X6,'2018 CER'!X6,'2019 CER'!X6,'2020 CER'!X6,'2021 CER'!X6)</f>
        <v>0</v>
      </c>
      <c r="Y6" s="68">
        <f>SUM('2013 CER'!Y6,'2014 CER'!Y6,'2015 CER'!Y6,'2016 CER'!Y6,'2017 CER'!Y6,'2018 CER'!Y6,'2019 CER'!Y6,'2020 CER'!Y6,'2021 CER'!Y6)</f>
        <v>0</v>
      </c>
      <c r="Z6" s="68">
        <f>SUM('2013 CER'!Z6,'2014 CER'!Z6,'2015 CER'!Z6,'2016 CER'!Z6,'2017 CER'!Z6,'2018 CER'!Z6,'2019 CER'!Z6,'2020 CER'!Z6,'2021 CER'!Z6)</f>
        <v>0</v>
      </c>
      <c r="AA6" s="68">
        <f>SUM('2013 CER'!AA6,'2014 CER'!AA6,'2015 CER'!AA6,'2016 CER'!AA6,'2017 CER'!AA6,'2018 CER'!AA6,'2019 CER'!AA6,'2020 CER'!AA6,'2021 CER'!AA6)</f>
        <v>0</v>
      </c>
      <c r="AB6" s="68">
        <f>SUM('2013 CER'!AB6,'2014 CER'!AB6,'2015 CER'!AB6,'2016 CER'!AB6,'2017 CER'!AB6,'2018 CER'!AB6,'2019 CER'!AB6,'2020 CER'!AB6,'2021 CER'!AB6)</f>
        <v>0</v>
      </c>
      <c r="AC6" s="68">
        <f>SUM('2013 CER'!AC6,'2014 CER'!AC6,'2015 CER'!AC6,'2016 CER'!AC6,'2017 CER'!AC6,'2018 CER'!AC6,'2019 CER'!AC6,'2020 CER'!AC6,'2021 CER'!AC6)</f>
        <v>0</v>
      </c>
      <c r="AD6" s="68">
        <f>SUM('2013 CER'!AD6,'2014 CER'!AD6,'2015 CER'!AD6,'2016 CER'!AD6,'2017 CER'!AD6,'2018 CER'!AD6,'2019 CER'!AD6,'2020 CER'!AD6,'2021 CER'!AD6)</f>
        <v>0</v>
      </c>
      <c r="AE6" s="68">
        <f>SUM('2013 CER'!AE6,'2014 CER'!AE6,'2015 CER'!AE6,'2016 CER'!AE6,'2017 CER'!AE6,'2018 CER'!AE6,'2019 CER'!AE6,'2020 CER'!AE6,'2021 CER'!AE6)</f>
        <v>0</v>
      </c>
      <c r="AF6" s="68">
        <f>SUM('2013 CER'!AF6,'2014 CER'!AF6,'2015 CER'!AF6,'2016 CER'!AF6,'2017 CER'!AF6,'2018 CER'!AF6,'2019 CER'!AF6,'2020 CER'!AF6,'2021 CER'!AF6)</f>
        <v>0</v>
      </c>
      <c r="AG6" s="68">
        <f>SUM('2013 CER'!AG6,'2014 CER'!AG6,'2015 CER'!AG6,'2016 CER'!AG6,'2017 CER'!AG6,'2018 CER'!AG6,'2019 CER'!AG6,'2020 CER'!AG6,'2021 CER'!AG6)</f>
        <v>0</v>
      </c>
      <c r="AH6" s="68">
        <f>SUM('2013 CER'!AH6,'2014 CER'!AH6,'2015 CER'!AH6,'2016 CER'!AH6,'2017 CER'!AH6,'2018 CER'!AH6,'2019 CER'!AH6,'2020 CER'!AH6,'2021 CER'!AH6)</f>
        <v>0</v>
      </c>
      <c r="AI6" s="68">
        <f>SUM('2013 CER'!AI6,'2014 CER'!AI6,'2015 CER'!AI6,'2016 CER'!AI6,'2017 CER'!AI6,'2018 CER'!AI6,'2019 CER'!AI6,'2020 CER'!AI6,'2021 CER'!AI6)</f>
        <v>0</v>
      </c>
      <c r="AJ6" s="68">
        <f>SUM('2013 CER'!AJ6,'2014 CER'!AJ6,'2015 CER'!AJ6,'2016 CER'!AJ6,'2017 CER'!AJ6,'2018 CER'!AJ6,'2019 CER'!AJ6,'2020 CER'!AJ6,'2021 CER'!AJ6)</f>
        <v>7373477</v>
      </c>
      <c r="AK6" s="68">
        <f>SUM('2013 CER'!AK6,'2014 CER'!AK6,'2015 CER'!AK6,'2016 CER'!AK6,'2017 CER'!AK6,'2018 CER'!AK6,'2019 CER'!AK6,'2020 CER'!AK6,'2021 CER'!AK6)</f>
        <v>0</v>
      </c>
      <c r="AL6" s="68">
        <f>SUM('2013 CER'!AL6,'2014 CER'!AL6,'2015 CER'!AL6,'2016 CER'!AL6,'2017 CER'!AL6,'2018 CER'!AL6,'2019 CER'!AL6,'2020 CER'!AL6,'2021 CER'!AL6)</f>
        <v>0</v>
      </c>
      <c r="AM6" s="68">
        <f>SUM('2013 CER'!AM6,'2014 CER'!AM6,'2015 CER'!AM6,'2016 CER'!AM6,'2017 CER'!AM6,'2018 CER'!AM6,'2019 CER'!AM6,'2020 CER'!AM6,'2021 CER'!AM6)</f>
        <v>0</v>
      </c>
      <c r="AN6" s="79">
        <f>SUM('2013 CER'!AN6,'2014 CER'!AN6,'2015 CER'!AN6,'2016 CER'!AN6,'2017 CER'!AN6,'2018 CER'!AN6,'2019 CER'!AN6,'2020 CER'!AN6,'2021 CER'!AN6)</f>
        <v>0</v>
      </c>
    </row>
    <row r="7" spans="1:40" x14ac:dyDescent="0.15">
      <c r="A7" s="72" t="s">
        <v>8</v>
      </c>
      <c r="B7" s="80">
        <f t="shared" si="1"/>
        <v>17659961</v>
      </c>
      <c r="C7" s="68">
        <f>SUM('2013 CER'!C7,'2014 CER'!C7,'2015 CER'!C7,'2016 CER'!C7,'2017 CER'!C7,'2018 CER'!C7)</f>
        <v>0</v>
      </c>
      <c r="D7" s="68">
        <f>SUM('2013 CER'!D7,'2014 CER'!D7,'2015 CER'!D7,'2016 CER'!D7,'2017 CER'!D7,'2018 CER'!D7,'2019 CER'!D7,'2020 CER'!D7,'2021 CER'!D7)</f>
        <v>700949</v>
      </c>
      <c r="E7" s="68">
        <f>SUM('2013 CER'!E7,'2014 CER'!E7,'2015 CER'!E7,'2016 CER'!E7,'2017 CER'!E7,'2018 CER'!E7,'2019 CER'!E7,'2020 CER'!E7,'2021 CER'!E7)</f>
        <v>0</v>
      </c>
      <c r="F7" s="32">
        <f>SUM('2013 CER'!F7,'2014 CER'!F7,'2015 CER'!F7,'2016 CER'!F7,'2017 CER'!F7,'2018 CER'!F7,'2019 CER'!F7,'2020 CER'!F7,'2021 CER'!F7)</f>
        <v>16822907</v>
      </c>
      <c r="G7" s="68">
        <f>SUM('2013 CER'!G7,'2014 CER'!G7,'2015 CER'!G7,'2016 CER'!G7,'2017 CER'!G7,'2018 CER'!G7,'2019 CER'!G7,'2020 CER'!G7,'2021 CER'!G7)</f>
        <v>0</v>
      </c>
      <c r="H7" s="68">
        <f>SUM('2013 CER'!H7,'2014 CER'!H7,'2015 CER'!H7,'2016 CER'!H7,'2017 CER'!H7,'2018 CER'!H7,'2019 CER'!H7,'2020 CER'!H7,'2021 CER'!H7)</f>
        <v>0</v>
      </c>
      <c r="I7" s="68">
        <f>SUM('2013 CER'!I7,'2014 CER'!I7,'2015 CER'!I7,'2016 CER'!I7,'2017 CER'!I7,'2018 CER'!I7,'2019 CER'!I7,'2020 CER'!I7,'2021 CER'!I7)</f>
        <v>0</v>
      </c>
      <c r="J7" s="68">
        <f>SUM('2013 CER'!J7,'2014 CER'!J7,'2015 CER'!J7,'2016 CER'!J7,'2017 CER'!J7,'2018 CER'!J7,'2019 CER'!J7,'2020 CER'!J7,'2021 CER'!J7)</f>
        <v>0</v>
      </c>
      <c r="K7" s="68">
        <f>SUM('2013 CER'!K7,'2014 CER'!K7,'2015 CER'!K7,'2016 CER'!K7,'2017 CER'!K7,'2018 CER'!K7,'2019 CER'!K7,'2020 CER'!K7,'2021 CER'!K7)</f>
        <v>0</v>
      </c>
      <c r="L7" s="68">
        <f>SUM('2013 CER'!L7,'2014 CER'!L7,'2015 CER'!L7,'2016 CER'!L7,'2017 CER'!L7,'2018 CER'!L7,'2019 CER'!L7,'2020 CER'!L7,'2021 CER'!L7)</f>
        <v>0</v>
      </c>
      <c r="M7" s="68">
        <f>SUM('2013 CER'!M7,'2014 CER'!M7,'2015 CER'!M7,'2016 CER'!M7,'2017 CER'!M7,'2018 CER'!M7,'2019 CER'!M7,'2020 CER'!M7,'2021 CER'!M7)</f>
        <v>0</v>
      </c>
      <c r="N7" s="68">
        <f>SUM('2013 CER'!N7,'2014 CER'!N7,'2015 CER'!N7,'2016 CER'!N7,'2017 CER'!N7,'2018 CER'!N7,'2019 CER'!N7,'2020 CER'!N7,'2021 CER'!N7)</f>
        <v>0</v>
      </c>
      <c r="O7" s="68">
        <f>SUM('2013 CER'!O7,'2014 CER'!O7,'2015 CER'!O7,'2016 CER'!O7,'2017 CER'!O7,'2018 CER'!O7,'2019 CER'!O7,'2020 CER'!O7,'2021 CER'!O7)</f>
        <v>0</v>
      </c>
      <c r="P7" s="68">
        <f>SUM('2013 CER'!P7,'2014 CER'!P7,'2015 CER'!P7,'2016 CER'!P7,'2017 CER'!P7,'2018 CER'!P7,'2019 CER'!P7,'2020 CER'!P7,'2021 CER'!P7)</f>
        <v>0</v>
      </c>
      <c r="Q7" s="68">
        <f>SUM('2013 CER'!Q7,'2014 CER'!Q7,'2015 CER'!Q7,'2016 CER'!Q7,'2017 CER'!Q7,'2018 CER'!Q7,'2019 CER'!Q7,'2020 CER'!Q7,'2021 CER'!Q7)</f>
        <v>0</v>
      </c>
      <c r="R7" s="68">
        <f>SUM('2013 CER'!R7,'2014 CER'!R7,'2015 CER'!R7,'2016 CER'!R7,'2017 CER'!R7,'2018 CER'!R7,'2019 CER'!R7,'2020 CER'!R7,'2021 CER'!R7)</f>
        <v>0</v>
      </c>
      <c r="S7" s="68">
        <f>SUM('2013 CER'!S7,'2014 CER'!S7,'2015 CER'!S7,'2016 CER'!S7,'2017 CER'!S7,'2018 CER'!S7,'2019 CER'!S7,'2020 CER'!S7,'2021 CER'!S7)</f>
        <v>0</v>
      </c>
      <c r="T7" s="68">
        <f>SUM('2013 CER'!T7,'2014 CER'!T7,'2015 CER'!T7,'2016 CER'!T7,'2017 CER'!T7,'2018 CER'!T7,'2019 CER'!T7,'2020 CER'!T7,'2021 CER'!T7)</f>
        <v>0</v>
      </c>
      <c r="U7" s="68">
        <f>SUM('2013 CER'!U7,'2014 CER'!U7,'2015 CER'!U7,'2016 CER'!U7,'2017 CER'!U7,'2018 CER'!U7,'2019 CER'!U7,'2020 CER'!U7,'2021 CER'!U7)</f>
        <v>0</v>
      </c>
      <c r="V7" s="68">
        <f>SUM('2013 CER'!V7,'2014 CER'!V7,'2015 CER'!V7,'2016 CER'!V7,'2017 CER'!V7,'2018 CER'!V7,'2019 CER'!V7,'2020 CER'!V7,'2021 CER'!V7)</f>
        <v>136093</v>
      </c>
      <c r="W7" s="68">
        <f>SUM('2013 CER'!W7,'2014 CER'!W7,'2015 CER'!W7,'2016 CER'!W7,'2017 CER'!W7,'2018 CER'!W7,'2019 CER'!W7,'2020 CER'!W7,'2021 CER'!W7)</f>
        <v>0</v>
      </c>
      <c r="X7" s="68">
        <f>SUM('2013 CER'!X7,'2014 CER'!X7,'2015 CER'!X7,'2016 CER'!X7,'2017 CER'!X7,'2018 CER'!X7,'2019 CER'!X7,'2020 CER'!X7,'2021 CER'!X7)</f>
        <v>0</v>
      </c>
      <c r="Y7" s="68">
        <f>SUM('2013 CER'!Y7,'2014 CER'!Y7,'2015 CER'!Y7,'2016 CER'!Y7,'2017 CER'!Y7,'2018 CER'!Y7,'2019 CER'!Y7,'2020 CER'!Y7,'2021 CER'!Y7)</f>
        <v>0</v>
      </c>
      <c r="Z7" s="68">
        <f>SUM('2013 CER'!Z7,'2014 CER'!Z7,'2015 CER'!Z7,'2016 CER'!Z7,'2017 CER'!Z7,'2018 CER'!Z7,'2019 CER'!Z7,'2020 CER'!Z7,'2021 CER'!Z7)</f>
        <v>0</v>
      </c>
      <c r="AA7" s="68">
        <f>SUM('2013 CER'!AA7,'2014 CER'!AA7,'2015 CER'!AA7,'2016 CER'!AA7,'2017 CER'!AA7,'2018 CER'!AA7,'2019 CER'!AA7,'2020 CER'!AA7,'2021 CER'!AA7)</f>
        <v>0</v>
      </c>
      <c r="AB7" s="68">
        <f>SUM('2013 CER'!AB7,'2014 CER'!AB7,'2015 CER'!AB7,'2016 CER'!AB7,'2017 CER'!AB7,'2018 CER'!AB7,'2019 CER'!AB7,'2020 CER'!AB7,'2021 CER'!AB7)</f>
        <v>0</v>
      </c>
      <c r="AC7" s="68">
        <f>SUM('2013 CER'!AC7,'2014 CER'!AC7,'2015 CER'!AC7,'2016 CER'!AC7,'2017 CER'!AC7,'2018 CER'!AC7,'2019 CER'!AC7,'2020 CER'!AC7,'2021 CER'!AC7)</f>
        <v>0</v>
      </c>
      <c r="AD7" s="68">
        <f>SUM('2013 CER'!AD7,'2014 CER'!AD7,'2015 CER'!AD7,'2016 CER'!AD7,'2017 CER'!AD7,'2018 CER'!AD7,'2019 CER'!AD7,'2020 CER'!AD7,'2021 CER'!AD7)</f>
        <v>0</v>
      </c>
      <c r="AE7" s="68">
        <f>SUM('2013 CER'!AE7,'2014 CER'!AE7,'2015 CER'!AE7,'2016 CER'!AE7,'2017 CER'!AE7,'2018 CER'!AE7,'2019 CER'!AE7,'2020 CER'!AE7,'2021 CER'!AE7)</f>
        <v>0</v>
      </c>
      <c r="AF7" s="68">
        <f>SUM('2013 CER'!AF7,'2014 CER'!AF7,'2015 CER'!AF7,'2016 CER'!AF7,'2017 CER'!AF7,'2018 CER'!AF7,'2019 CER'!AF7,'2020 CER'!AF7,'2021 CER'!AF7)</f>
        <v>0</v>
      </c>
      <c r="AG7" s="68">
        <f>SUM('2013 CER'!AG7,'2014 CER'!AG7,'2015 CER'!AG7,'2016 CER'!AG7,'2017 CER'!AG7,'2018 CER'!AG7,'2019 CER'!AG7,'2020 CER'!AG7,'2021 CER'!AG7)</f>
        <v>0</v>
      </c>
      <c r="AH7" s="68">
        <f>SUM('2013 CER'!AH7,'2014 CER'!AH7,'2015 CER'!AH7,'2016 CER'!AH7,'2017 CER'!AH7,'2018 CER'!AH7,'2019 CER'!AH7,'2020 CER'!AH7,'2021 CER'!AH7)</f>
        <v>0</v>
      </c>
      <c r="AI7" s="68">
        <f>SUM('2013 CER'!AI7,'2014 CER'!AI7,'2015 CER'!AI7,'2016 CER'!AI7,'2017 CER'!AI7,'2018 CER'!AI7,'2019 CER'!AI7,'2020 CER'!AI7,'2021 CER'!AI7)</f>
        <v>0</v>
      </c>
      <c r="AJ7" s="68">
        <f>SUM('2013 CER'!AJ7,'2014 CER'!AJ7,'2015 CER'!AJ7,'2016 CER'!AJ7,'2017 CER'!AJ7,'2018 CER'!AJ7,'2019 CER'!AJ7,'2020 CER'!AJ7,'2021 CER'!AJ7)</f>
        <v>12</v>
      </c>
      <c r="AK7" s="68">
        <f>SUM('2013 CER'!AK7,'2014 CER'!AK7,'2015 CER'!AK7,'2016 CER'!AK7,'2017 CER'!AK7,'2018 CER'!AK7,'2019 CER'!AK7,'2020 CER'!AK7,'2021 CER'!AK7)</f>
        <v>0</v>
      </c>
      <c r="AL7" s="68">
        <f>SUM('2013 CER'!AL7,'2014 CER'!AL7,'2015 CER'!AL7,'2016 CER'!AL7,'2017 CER'!AL7,'2018 CER'!AL7,'2019 CER'!AL7,'2020 CER'!AL7,'2021 CER'!AL7)</f>
        <v>0</v>
      </c>
      <c r="AM7" s="68">
        <f>SUM('2013 CER'!AM7,'2014 CER'!AM7,'2015 CER'!AM7,'2016 CER'!AM7,'2017 CER'!AM7,'2018 CER'!AM7,'2019 CER'!AM7,'2020 CER'!AM7,'2021 CER'!AM7)</f>
        <v>0</v>
      </c>
      <c r="AN7" s="79">
        <f>SUM('2013 CER'!AN7,'2014 CER'!AN7,'2015 CER'!AN7,'2016 CER'!AN7,'2017 CER'!AN7,'2018 CER'!AN7,'2019 CER'!AN7,'2020 CER'!AN7,'2021 CER'!AN7)</f>
        <v>0</v>
      </c>
    </row>
    <row r="8" spans="1:40" x14ac:dyDescent="0.15">
      <c r="A8" s="72" t="s">
        <v>16</v>
      </c>
      <c r="B8" s="80">
        <f t="shared" si="1"/>
        <v>83593</v>
      </c>
      <c r="C8" s="68">
        <f>SUM('2013 CER'!C8,'2014 CER'!C8,'2015 CER'!C8,'2016 CER'!C8,'2017 CER'!C8,'2018 CER'!C8)</f>
        <v>0</v>
      </c>
      <c r="D8" s="68">
        <f>SUM('2013 CER'!D8,'2014 CER'!D8,'2015 CER'!D8,'2016 CER'!D8,'2017 CER'!D8,'2018 CER'!D8,'2019 CER'!D8,'2020 CER'!D8,'2021 CER'!D8)</f>
        <v>0</v>
      </c>
      <c r="E8" s="68">
        <f>SUM('2013 CER'!E8,'2014 CER'!E8,'2015 CER'!E8,'2016 CER'!E8,'2017 CER'!E8,'2018 CER'!E8,'2019 CER'!E8,'2020 CER'!E8,'2021 CER'!E8)</f>
        <v>0</v>
      </c>
      <c r="F8" s="68">
        <f>SUM('2013 CER'!F8,'2014 CER'!F8,'2015 CER'!F8,'2016 CER'!F8,'2017 CER'!F8,'2018 CER'!F8,'2019 CER'!F8,'2020 CER'!F8,'2021 CER'!F8)</f>
        <v>0</v>
      </c>
      <c r="G8" s="32">
        <f>SUM('2013 CER'!G8,'2014 CER'!G8,'2015 CER'!G8,'2016 CER'!G8,'2017 CER'!G8,'2018 CER'!G8,'2019 CER'!G8,'2020 CER'!G8,'2021 CER'!G8)</f>
        <v>83593</v>
      </c>
      <c r="H8" s="68">
        <f>SUM('2013 CER'!H8,'2014 CER'!H8,'2015 CER'!H8,'2016 CER'!H8,'2017 CER'!H8,'2018 CER'!H8,'2019 CER'!H8,'2020 CER'!H8,'2021 CER'!H8)</f>
        <v>0</v>
      </c>
      <c r="I8" s="68">
        <f>SUM('2013 CER'!I8,'2014 CER'!I8,'2015 CER'!I8,'2016 CER'!I8,'2017 CER'!I8,'2018 CER'!I8,'2019 CER'!I8,'2020 CER'!I8,'2021 CER'!I8)</f>
        <v>0</v>
      </c>
      <c r="J8" s="68">
        <f>SUM('2013 CER'!J8,'2014 CER'!J8,'2015 CER'!J8,'2016 CER'!J8,'2017 CER'!J8,'2018 CER'!J8,'2019 CER'!J8,'2020 CER'!J8,'2021 CER'!J8)</f>
        <v>0</v>
      </c>
      <c r="K8" s="68">
        <f>SUM('2013 CER'!K8,'2014 CER'!K8,'2015 CER'!K8,'2016 CER'!K8,'2017 CER'!K8,'2018 CER'!K8,'2019 CER'!K8,'2020 CER'!K8,'2021 CER'!K8)</f>
        <v>0</v>
      </c>
      <c r="L8" s="68">
        <f>SUM('2013 CER'!L8,'2014 CER'!L8,'2015 CER'!L8,'2016 CER'!L8,'2017 CER'!L8,'2018 CER'!L8,'2019 CER'!L8,'2020 CER'!L8,'2021 CER'!L8)</f>
        <v>0</v>
      </c>
      <c r="M8" s="68">
        <f>SUM('2013 CER'!M8,'2014 CER'!M8,'2015 CER'!M8,'2016 CER'!M8,'2017 CER'!M8,'2018 CER'!M8,'2019 CER'!M8,'2020 CER'!M8,'2021 CER'!M8)</f>
        <v>0</v>
      </c>
      <c r="N8" s="68">
        <f>SUM('2013 CER'!N8,'2014 CER'!N8,'2015 CER'!N8,'2016 CER'!N8,'2017 CER'!N8,'2018 CER'!N8,'2019 CER'!N8,'2020 CER'!N8,'2021 CER'!N8)</f>
        <v>0</v>
      </c>
      <c r="O8" s="68">
        <f>SUM('2013 CER'!O8,'2014 CER'!O8,'2015 CER'!O8,'2016 CER'!O8,'2017 CER'!O8,'2018 CER'!O8,'2019 CER'!O8,'2020 CER'!O8,'2021 CER'!O8)</f>
        <v>0</v>
      </c>
      <c r="P8" s="68">
        <f>SUM('2013 CER'!P8,'2014 CER'!P8,'2015 CER'!P8,'2016 CER'!P8,'2017 CER'!P8,'2018 CER'!P8,'2019 CER'!P8,'2020 CER'!P8,'2021 CER'!P8)</f>
        <v>0</v>
      </c>
      <c r="Q8" s="68">
        <f>SUM('2013 CER'!Q8,'2014 CER'!Q8,'2015 CER'!Q8,'2016 CER'!Q8,'2017 CER'!Q8,'2018 CER'!Q8,'2019 CER'!Q8,'2020 CER'!Q8,'2021 CER'!Q8)</f>
        <v>0</v>
      </c>
      <c r="R8" s="68">
        <f>SUM('2013 CER'!R8,'2014 CER'!R8,'2015 CER'!R8,'2016 CER'!R8,'2017 CER'!R8,'2018 CER'!R8,'2019 CER'!R8,'2020 CER'!R8,'2021 CER'!R8)</f>
        <v>0</v>
      </c>
      <c r="S8" s="68">
        <f>SUM('2013 CER'!S8,'2014 CER'!S8,'2015 CER'!S8,'2016 CER'!S8,'2017 CER'!S8,'2018 CER'!S8,'2019 CER'!S8,'2020 CER'!S8,'2021 CER'!S8)</f>
        <v>0</v>
      </c>
      <c r="T8" s="68">
        <f>SUM('2013 CER'!T8,'2014 CER'!T8,'2015 CER'!T8,'2016 CER'!T8,'2017 CER'!T8,'2018 CER'!T8,'2019 CER'!T8,'2020 CER'!T8,'2021 CER'!T8)</f>
        <v>0</v>
      </c>
      <c r="U8" s="68">
        <f>SUM('2013 CER'!U8,'2014 CER'!U8,'2015 CER'!U8,'2016 CER'!U8,'2017 CER'!U8,'2018 CER'!U8,'2019 CER'!U8,'2020 CER'!U8,'2021 CER'!U8)</f>
        <v>0</v>
      </c>
      <c r="V8" s="68">
        <f>SUM('2013 CER'!V8,'2014 CER'!V8,'2015 CER'!V8,'2016 CER'!V8,'2017 CER'!V8,'2018 CER'!V8,'2019 CER'!V8,'2020 CER'!V8,'2021 CER'!V8)</f>
        <v>0</v>
      </c>
      <c r="W8" s="68">
        <f>SUM('2013 CER'!W8,'2014 CER'!W8,'2015 CER'!W8,'2016 CER'!W8,'2017 CER'!W8,'2018 CER'!W8,'2019 CER'!W8,'2020 CER'!W8,'2021 CER'!W8)</f>
        <v>0</v>
      </c>
      <c r="X8" s="68">
        <f>SUM('2013 CER'!X8,'2014 CER'!X8,'2015 CER'!X8,'2016 CER'!X8,'2017 CER'!X8,'2018 CER'!X8,'2019 CER'!X8,'2020 CER'!X8,'2021 CER'!X8)</f>
        <v>0</v>
      </c>
      <c r="Y8" s="68">
        <f>SUM('2013 CER'!Y8,'2014 CER'!Y8,'2015 CER'!Y8,'2016 CER'!Y8,'2017 CER'!Y8,'2018 CER'!Y8,'2019 CER'!Y8,'2020 CER'!Y8,'2021 CER'!Y8)</f>
        <v>0</v>
      </c>
      <c r="Z8" s="68">
        <f>SUM('2013 CER'!Z8,'2014 CER'!Z8,'2015 CER'!Z8,'2016 CER'!Z8,'2017 CER'!Z8,'2018 CER'!Z8,'2019 CER'!Z8,'2020 CER'!Z8,'2021 CER'!Z8)</f>
        <v>0</v>
      </c>
      <c r="AA8" s="68">
        <f>SUM('2013 CER'!AA8,'2014 CER'!AA8,'2015 CER'!AA8,'2016 CER'!AA8,'2017 CER'!AA8,'2018 CER'!AA8,'2019 CER'!AA8,'2020 CER'!AA8,'2021 CER'!AA8)</f>
        <v>0</v>
      </c>
      <c r="AB8" s="68">
        <f>SUM('2013 CER'!AB8,'2014 CER'!AB8,'2015 CER'!AB8,'2016 CER'!AB8,'2017 CER'!AB8,'2018 CER'!AB8,'2019 CER'!AB8,'2020 CER'!AB8,'2021 CER'!AB8)</f>
        <v>0</v>
      </c>
      <c r="AC8" s="68">
        <f>SUM('2013 CER'!AC8,'2014 CER'!AC8,'2015 CER'!AC8,'2016 CER'!AC8,'2017 CER'!AC8,'2018 CER'!AC8,'2019 CER'!AC8,'2020 CER'!AC8,'2021 CER'!AC8)</f>
        <v>0</v>
      </c>
      <c r="AD8" s="68">
        <f>SUM('2013 CER'!AD8,'2014 CER'!AD8,'2015 CER'!AD8,'2016 CER'!AD8,'2017 CER'!AD8,'2018 CER'!AD8,'2019 CER'!AD8,'2020 CER'!AD8,'2021 CER'!AD8)</f>
        <v>0</v>
      </c>
      <c r="AE8" s="68">
        <f>SUM('2013 CER'!AE8,'2014 CER'!AE8,'2015 CER'!AE8,'2016 CER'!AE8,'2017 CER'!AE8,'2018 CER'!AE8,'2019 CER'!AE8,'2020 CER'!AE8,'2021 CER'!AE8)</f>
        <v>0</v>
      </c>
      <c r="AF8" s="68">
        <f>SUM('2013 CER'!AF8,'2014 CER'!AF8,'2015 CER'!AF8,'2016 CER'!AF8,'2017 CER'!AF8,'2018 CER'!AF8,'2019 CER'!AF8,'2020 CER'!AF8,'2021 CER'!AF8)</f>
        <v>0</v>
      </c>
      <c r="AG8" s="68">
        <f>SUM('2013 CER'!AG8,'2014 CER'!AG8,'2015 CER'!AG8,'2016 CER'!AG8,'2017 CER'!AG8,'2018 CER'!AG8,'2019 CER'!AG8,'2020 CER'!AG8,'2021 CER'!AG8)</f>
        <v>0</v>
      </c>
      <c r="AH8" s="68">
        <f>SUM('2013 CER'!AH8,'2014 CER'!AH8,'2015 CER'!AH8,'2016 CER'!AH8,'2017 CER'!AH8,'2018 CER'!AH8,'2019 CER'!AH8,'2020 CER'!AH8,'2021 CER'!AH8)</f>
        <v>0</v>
      </c>
      <c r="AI8" s="68">
        <f>SUM('2013 CER'!AI8,'2014 CER'!AI8,'2015 CER'!AI8,'2016 CER'!AI8,'2017 CER'!AI8,'2018 CER'!AI8,'2019 CER'!AI8,'2020 CER'!AI8,'2021 CER'!AI8)</f>
        <v>0</v>
      </c>
      <c r="AJ8" s="68">
        <f>SUM('2013 CER'!AJ8,'2014 CER'!AJ8,'2015 CER'!AJ8,'2016 CER'!AJ8,'2017 CER'!AJ8,'2018 CER'!AJ8,'2019 CER'!AJ8,'2020 CER'!AJ8,'2021 CER'!AJ8)</f>
        <v>0</v>
      </c>
      <c r="AK8" s="68">
        <f>SUM('2013 CER'!AK8,'2014 CER'!AK8,'2015 CER'!AK8,'2016 CER'!AK8,'2017 CER'!AK8,'2018 CER'!AK8,'2019 CER'!AK8,'2020 CER'!AK8,'2021 CER'!AK8)</f>
        <v>0</v>
      </c>
      <c r="AL8" s="68">
        <f>SUM('2013 CER'!AL8,'2014 CER'!AL8,'2015 CER'!AL8,'2016 CER'!AL8,'2017 CER'!AL8,'2018 CER'!AL8,'2019 CER'!AL8,'2020 CER'!AL8,'2021 CER'!AL8)</f>
        <v>0</v>
      </c>
      <c r="AM8" s="68">
        <f>SUM('2013 CER'!AM8,'2014 CER'!AM8,'2015 CER'!AM8,'2016 CER'!AM8,'2017 CER'!AM8,'2018 CER'!AM8,'2019 CER'!AM8,'2020 CER'!AM8,'2021 CER'!AM8)</f>
        <v>0</v>
      </c>
      <c r="AN8" s="79">
        <f>SUM('2013 CER'!AN8,'2014 CER'!AN8,'2015 CER'!AN8,'2016 CER'!AN8,'2017 CER'!AN8,'2018 CER'!AN8,'2019 CER'!AN8,'2020 CER'!AN8,'2021 CER'!AN8)</f>
        <v>0</v>
      </c>
    </row>
    <row r="9" spans="1:40" x14ac:dyDescent="0.15">
      <c r="A9" s="72" t="s">
        <v>24</v>
      </c>
      <c r="B9" s="80">
        <f t="shared" si="1"/>
        <v>0</v>
      </c>
      <c r="C9" s="68">
        <f>SUM('2013 CER'!C9,'2014 CER'!C9,'2015 CER'!C9,'2016 CER'!C9,'2017 CER'!C9,'2018 CER'!C9)</f>
        <v>0</v>
      </c>
      <c r="D9" s="68">
        <f>SUM('2013 CER'!D9,'2014 CER'!D9,'2015 CER'!D9,'2016 CER'!D9,'2017 CER'!D9,'2018 CER'!D9,'2019 CER'!D9,'2020 CER'!D9,'2021 CER'!D9)</f>
        <v>0</v>
      </c>
      <c r="E9" s="68">
        <f>SUM('2013 CER'!E9,'2014 CER'!E9,'2015 CER'!E9,'2016 CER'!E9,'2017 CER'!E9,'2018 CER'!E9,'2019 CER'!E9,'2020 CER'!E9,'2021 CER'!E9)</f>
        <v>0</v>
      </c>
      <c r="F9" s="68">
        <f>SUM('2013 CER'!F9,'2014 CER'!F9,'2015 CER'!F9,'2016 CER'!F9,'2017 CER'!F9,'2018 CER'!F9,'2019 CER'!F9,'2020 CER'!F9,'2021 CER'!F9)</f>
        <v>0</v>
      </c>
      <c r="G9" s="68">
        <f>SUM('2013 CER'!G9,'2014 CER'!G9,'2015 CER'!G9,'2016 CER'!G9,'2017 CER'!G9,'2018 CER'!G9,'2019 CER'!G9,'2020 CER'!G9,'2021 CER'!G9)</f>
        <v>0</v>
      </c>
      <c r="H9" s="32">
        <f>SUM('2013 CER'!H9,'2014 CER'!H9,'2015 CER'!H9,'2016 CER'!H9,'2017 CER'!H9,'2018 CER'!H9,'2019 CER'!H9,'2020 CER'!H9,'2021 CER'!H9)</f>
        <v>0</v>
      </c>
      <c r="I9" s="68">
        <f>SUM('2013 CER'!I9,'2014 CER'!I9,'2015 CER'!I9,'2016 CER'!I9,'2017 CER'!I9,'2018 CER'!I9,'2019 CER'!I9,'2020 CER'!I9,'2021 CER'!I9)</f>
        <v>0</v>
      </c>
      <c r="J9" s="68">
        <f>SUM('2013 CER'!J9,'2014 CER'!J9,'2015 CER'!J9,'2016 CER'!J9,'2017 CER'!J9,'2018 CER'!J9,'2019 CER'!J9,'2020 CER'!J9,'2021 CER'!J9)</f>
        <v>0</v>
      </c>
      <c r="K9" s="68">
        <f>SUM('2013 CER'!K9,'2014 CER'!K9,'2015 CER'!K9,'2016 CER'!K9,'2017 CER'!K9,'2018 CER'!K9,'2019 CER'!K9,'2020 CER'!K9,'2021 CER'!K9)</f>
        <v>0</v>
      </c>
      <c r="L9" s="68">
        <f>SUM('2013 CER'!L9,'2014 CER'!L9,'2015 CER'!L9,'2016 CER'!L9,'2017 CER'!L9,'2018 CER'!L9,'2019 CER'!L9,'2020 CER'!L9,'2021 CER'!L9)</f>
        <v>0</v>
      </c>
      <c r="M9" s="68">
        <f>SUM('2013 CER'!M9,'2014 CER'!M9,'2015 CER'!M9,'2016 CER'!M9,'2017 CER'!M9,'2018 CER'!M9,'2019 CER'!M9,'2020 CER'!M9,'2021 CER'!M9)</f>
        <v>0</v>
      </c>
      <c r="N9" s="68">
        <f>SUM('2013 CER'!N9,'2014 CER'!N9,'2015 CER'!N9,'2016 CER'!N9,'2017 CER'!N9,'2018 CER'!N9,'2019 CER'!N9,'2020 CER'!N9,'2021 CER'!N9)</f>
        <v>0</v>
      </c>
      <c r="O9" s="68">
        <f>SUM('2013 CER'!O9,'2014 CER'!O9,'2015 CER'!O9,'2016 CER'!O9,'2017 CER'!O9,'2018 CER'!O9,'2019 CER'!O9,'2020 CER'!O9,'2021 CER'!O9)</f>
        <v>0</v>
      </c>
      <c r="P9" s="68">
        <f>SUM('2013 CER'!P9,'2014 CER'!P9,'2015 CER'!P9,'2016 CER'!P9,'2017 CER'!P9,'2018 CER'!P9,'2019 CER'!P9,'2020 CER'!P9,'2021 CER'!P9)</f>
        <v>0</v>
      </c>
      <c r="Q9" s="68">
        <f>SUM('2013 CER'!Q9,'2014 CER'!Q9,'2015 CER'!Q9,'2016 CER'!Q9,'2017 CER'!Q9,'2018 CER'!Q9,'2019 CER'!Q9,'2020 CER'!Q9,'2021 CER'!Q9)</f>
        <v>0</v>
      </c>
      <c r="R9" s="68">
        <f>SUM('2013 CER'!R9,'2014 CER'!R9,'2015 CER'!R9,'2016 CER'!R9,'2017 CER'!R9,'2018 CER'!R9,'2019 CER'!R9,'2020 CER'!R9,'2021 CER'!R9)</f>
        <v>0</v>
      </c>
      <c r="S9" s="68">
        <f>SUM('2013 CER'!S9,'2014 CER'!S9,'2015 CER'!S9,'2016 CER'!S9,'2017 CER'!S9,'2018 CER'!S9,'2019 CER'!S9,'2020 CER'!S9,'2021 CER'!S9)</f>
        <v>0</v>
      </c>
      <c r="T9" s="68">
        <f>SUM('2013 CER'!T9,'2014 CER'!T9,'2015 CER'!T9,'2016 CER'!T9,'2017 CER'!T9,'2018 CER'!T9,'2019 CER'!T9,'2020 CER'!T9,'2021 CER'!T9)</f>
        <v>0</v>
      </c>
      <c r="U9" s="68">
        <f>SUM('2013 CER'!U9,'2014 CER'!U9,'2015 CER'!U9,'2016 CER'!U9,'2017 CER'!U9,'2018 CER'!U9,'2019 CER'!U9,'2020 CER'!U9,'2021 CER'!U9)</f>
        <v>0</v>
      </c>
      <c r="V9" s="68">
        <f>SUM('2013 CER'!V9,'2014 CER'!V9,'2015 CER'!V9,'2016 CER'!V9,'2017 CER'!V9,'2018 CER'!V9,'2019 CER'!V9,'2020 CER'!V9,'2021 CER'!V9)</f>
        <v>0</v>
      </c>
      <c r="W9" s="68">
        <f>SUM('2013 CER'!W9,'2014 CER'!W9,'2015 CER'!W9,'2016 CER'!W9,'2017 CER'!W9,'2018 CER'!W9,'2019 CER'!W9,'2020 CER'!W9,'2021 CER'!W9)</f>
        <v>0</v>
      </c>
      <c r="X9" s="68">
        <f>SUM('2013 CER'!X9,'2014 CER'!X9,'2015 CER'!X9,'2016 CER'!X9,'2017 CER'!X9,'2018 CER'!X9,'2019 CER'!X9,'2020 CER'!X9,'2021 CER'!X9)</f>
        <v>0</v>
      </c>
      <c r="Y9" s="68">
        <f>SUM('2013 CER'!Y9,'2014 CER'!Y9,'2015 CER'!Y9,'2016 CER'!Y9,'2017 CER'!Y9,'2018 CER'!Y9,'2019 CER'!Y9,'2020 CER'!Y9,'2021 CER'!Y9)</f>
        <v>0</v>
      </c>
      <c r="Z9" s="68">
        <f>SUM('2013 CER'!Z9,'2014 CER'!Z9,'2015 CER'!Z9,'2016 CER'!Z9,'2017 CER'!Z9,'2018 CER'!Z9,'2019 CER'!Z9,'2020 CER'!Z9,'2021 CER'!Z9)</f>
        <v>0</v>
      </c>
      <c r="AA9" s="68">
        <f>SUM('2013 CER'!AA9,'2014 CER'!AA9,'2015 CER'!AA9,'2016 CER'!AA9,'2017 CER'!AA9,'2018 CER'!AA9,'2019 CER'!AA9,'2020 CER'!AA9,'2021 CER'!AA9)</f>
        <v>0</v>
      </c>
      <c r="AB9" s="68">
        <f>SUM('2013 CER'!AB9,'2014 CER'!AB9,'2015 CER'!AB9,'2016 CER'!AB9,'2017 CER'!AB9,'2018 CER'!AB9,'2019 CER'!AB9,'2020 CER'!AB9,'2021 CER'!AB9)</f>
        <v>0</v>
      </c>
      <c r="AC9" s="68">
        <f>SUM('2013 CER'!AC9,'2014 CER'!AC9,'2015 CER'!AC9,'2016 CER'!AC9,'2017 CER'!AC9,'2018 CER'!AC9,'2019 CER'!AC9,'2020 CER'!AC9,'2021 CER'!AC9)</f>
        <v>0</v>
      </c>
      <c r="AD9" s="68">
        <f>SUM('2013 CER'!AD9,'2014 CER'!AD9,'2015 CER'!AD9,'2016 CER'!AD9,'2017 CER'!AD9,'2018 CER'!AD9,'2019 CER'!AD9,'2020 CER'!AD9,'2021 CER'!AD9)</f>
        <v>0</v>
      </c>
      <c r="AE9" s="68">
        <f>SUM('2013 CER'!AE9,'2014 CER'!AE9,'2015 CER'!AE9,'2016 CER'!AE9,'2017 CER'!AE9,'2018 CER'!AE9,'2019 CER'!AE9,'2020 CER'!AE9,'2021 CER'!AE9)</f>
        <v>0</v>
      </c>
      <c r="AF9" s="68">
        <f>SUM('2013 CER'!AF9,'2014 CER'!AF9,'2015 CER'!AF9,'2016 CER'!AF9,'2017 CER'!AF9,'2018 CER'!AF9,'2019 CER'!AF9,'2020 CER'!AF9,'2021 CER'!AF9)</f>
        <v>0</v>
      </c>
      <c r="AG9" s="68">
        <f>SUM('2013 CER'!AG9,'2014 CER'!AG9,'2015 CER'!AG9,'2016 CER'!AG9,'2017 CER'!AG9,'2018 CER'!AG9,'2019 CER'!AG9,'2020 CER'!AG9,'2021 CER'!AG9)</f>
        <v>0</v>
      </c>
      <c r="AH9" s="68">
        <f>SUM('2013 CER'!AH9,'2014 CER'!AH9,'2015 CER'!AH9,'2016 CER'!AH9,'2017 CER'!AH9,'2018 CER'!AH9,'2019 CER'!AH9,'2020 CER'!AH9,'2021 CER'!AH9)</f>
        <v>0</v>
      </c>
      <c r="AI9" s="68">
        <f>SUM('2013 CER'!AI9,'2014 CER'!AI9,'2015 CER'!AI9,'2016 CER'!AI9,'2017 CER'!AI9,'2018 CER'!AI9,'2019 CER'!AI9,'2020 CER'!AI9,'2021 CER'!AI9)</f>
        <v>0</v>
      </c>
      <c r="AJ9" s="68">
        <f>SUM('2013 CER'!AJ9,'2014 CER'!AJ9,'2015 CER'!AJ9,'2016 CER'!AJ9,'2017 CER'!AJ9,'2018 CER'!AJ9,'2019 CER'!AJ9,'2020 CER'!AJ9,'2021 CER'!AJ9)</f>
        <v>0</v>
      </c>
      <c r="AK9" s="68">
        <f>SUM('2013 CER'!AK9,'2014 CER'!AK9,'2015 CER'!AK9,'2016 CER'!AK9,'2017 CER'!AK9,'2018 CER'!AK9,'2019 CER'!AK9,'2020 CER'!AK9,'2021 CER'!AK9)</f>
        <v>0</v>
      </c>
      <c r="AL9" s="68">
        <f>SUM('2013 CER'!AL9,'2014 CER'!AL9,'2015 CER'!AL9,'2016 CER'!AL9,'2017 CER'!AL9,'2018 CER'!AL9,'2019 CER'!AL9,'2020 CER'!AL9,'2021 CER'!AL9)</f>
        <v>0</v>
      </c>
      <c r="AM9" s="68">
        <f>SUM('2013 CER'!AM9,'2014 CER'!AM9,'2015 CER'!AM9,'2016 CER'!AM9,'2017 CER'!AM9,'2018 CER'!AM9,'2019 CER'!AM9,'2020 CER'!AM9,'2021 CER'!AM9)</f>
        <v>0</v>
      </c>
      <c r="AN9" s="79">
        <f>SUM('2013 CER'!AN9,'2014 CER'!AN9,'2015 CER'!AN9,'2016 CER'!AN9,'2017 CER'!AN9,'2018 CER'!AN9,'2019 CER'!AN9,'2020 CER'!AN9,'2021 CER'!AN9)</f>
        <v>0</v>
      </c>
    </row>
    <row r="10" spans="1:40" x14ac:dyDescent="0.15">
      <c r="A10" s="72" t="s">
        <v>84</v>
      </c>
      <c r="B10" s="80">
        <f t="shared" si="1"/>
        <v>62361</v>
      </c>
      <c r="C10" s="68">
        <f>SUM('2013 CER'!C10,'2014 CER'!C10,'2015 CER'!C10,'2016 CER'!C10,'2017 CER'!C10,'2018 CER'!C10)</f>
        <v>0</v>
      </c>
      <c r="D10" s="68">
        <f>SUM('2013 CER'!D10,'2014 CER'!D10,'2015 CER'!D10,'2016 CER'!D10,'2017 CER'!D10,'2018 CER'!D10,'2019 CER'!D10,'2020 CER'!D10,'2021 CER'!D10)</f>
        <v>49112</v>
      </c>
      <c r="E10" s="68">
        <f>SUM('2013 CER'!E10,'2014 CER'!E10,'2015 CER'!E10,'2016 CER'!E10,'2017 CER'!E10,'2018 CER'!E10,'2019 CER'!E10,'2020 CER'!E10,'2021 CER'!E10)</f>
        <v>0</v>
      </c>
      <c r="F10" s="68">
        <f>SUM('2013 CER'!F10,'2014 CER'!F10,'2015 CER'!F10,'2016 CER'!F10,'2017 CER'!F10,'2018 CER'!F10,'2019 CER'!F10,'2020 CER'!F10,'2021 CER'!F10)</f>
        <v>0</v>
      </c>
      <c r="G10" s="68">
        <f>SUM('2013 CER'!G10,'2014 CER'!G10,'2015 CER'!G10,'2016 CER'!G10,'2017 CER'!G10,'2018 CER'!G10,'2019 CER'!G10,'2020 CER'!G10,'2021 CER'!G10)</f>
        <v>0</v>
      </c>
      <c r="H10" s="68">
        <f>SUM('2013 CER'!H10,'2014 CER'!H10,'2015 CER'!H10,'2016 CER'!H10,'2017 CER'!H10,'2018 CER'!H10,'2019 CER'!H10,'2020 CER'!H10,'2021 CER'!H10)</f>
        <v>0</v>
      </c>
      <c r="I10" s="32">
        <f>SUM('2013 CER'!I10,'2014 CER'!I10,'2015 CER'!I10,'2016 CER'!I10,'2017 CER'!I10,'2018 CER'!I10,'2019 CER'!I10,'2020 CER'!I10,'2021 CER'!I10)</f>
        <v>0</v>
      </c>
      <c r="J10" s="68">
        <f>SUM('2013 CER'!J10,'2014 CER'!J10,'2015 CER'!J10,'2016 CER'!J10,'2017 CER'!J10,'2018 CER'!J10,'2019 CER'!J10,'2020 CER'!J10,'2021 CER'!J10)</f>
        <v>0</v>
      </c>
      <c r="K10" s="68">
        <f>SUM('2013 CER'!K10,'2014 CER'!K10,'2015 CER'!K10,'2016 CER'!K10,'2017 CER'!K10,'2018 CER'!K10,'2019 CER'!K10,'2020 CER'!K10,'2021 CER'!K10)</f>
        <v>0</v>
      </c>
      <c r="L10" s="68">
        <f>SUM('2013 CER'!L10,'2014 CER'!L10,'2015 CER'!L10,'2016 CER'!L10,'2017 CER'!L10,'2018 CER'!L10,'2019 CER'!L10,'2020 CER'!L10,'2021 CER'!L10)</f>
        <v>0</v>
      </c>
      <c r="M10" s="68">
        <f>SUM('2013 CER'!M10,'2014 CER'!M10,'2015 CER'!M10,'2016 CER'!M10,'2017 CER'!M10,'2018 CER'!M10,'2019 CER'!M10,'2020 CER'!M10,'2021 CER'!M10)</f>
        <v>0</v>
      </c>
      <c r="N10" s="68">
        <f>SUM('2013 CER'!N10,'2014 CER'!N10,'2015 CER'!N10,'2016 CER'!N10,'2017 CER'!N10,'2018 CER'!N10,'2019 CER'!N10,'2020 CER'!N10,'2021 CER'!N10)</f>
        <v>0</v>
      </c>
      <c r="O10" s="68">
        <f>SUM('2013 CER'!O10,'2014 CER'!O10,'2015 CER'!O10,'2016 CER'!O10,'2017 CER'!O10,'2018 CER'!O10,'2019 CER'!O10,'2020 CER'!O10,'2021 CER'!O10)</f>
        <v>0</v>
      </c>
      <c r="P10" s="68">
        <f>SUM('2013 CER'!P10,'2014 CER'!P10,'2015 CER'!P10,'2016 CER'!P10,'2017 CER'!P10,'2018 CER'!P10,'2019 CER'!P10,'2020 CER'!P10,'2021 CER'!P10)</f>
        <v>0</v>
      </c>
      <c r="Q10" s="68">
        <f>SUM('2013 CER'!Q10,'2014 CER'!Q10,'2015 CER'!Q10,'2016 CER'!Q10,'2017 CER'!Q10,'2018 CER'!Q10,'2019 CER'!Q10,'2020 CER'!Q10,'2021 CER'!Q10)</f>
        <v>0</v>
      </c>
      <c r="R10" s="68">
        <f>SUM('2013 CER'!R10,'2014 CER'!R10,'2015 CER'!R10,'2016 CER'!R10,'2017 CER'!R10,'2018 CER'!R10,'2019 CER'!R10,'2020 CER'!R10,'2021 CER'!R10)</f>
        <v>0</v>
      </c>
      <c r="S10" s="68">
        <f>SUM('2013 CER'!S10,'2014 CER'!S10,'2015 CER'!S10,'2016 CER'!S10,'2017 CER'!S10,'2018 CER'!S10,'2019 CER'!S10,'2020 CER'!S10,'2021 CER'!S10)</f>
        <v>0</v>
      </c>
      <c r="T10" s="68">
        <f>SUM('2013 CER'!T10,'2014 CER'!T10,'2015 CER'!T10,'2016 CER'!T10,'2017 CER'!T10,'2018 CER'!T10,'2019 CER'!T10,'2020 CER'!T10,'2021 CER'!T10)</f>
        <v>0</v>
      </c>
      <c r="U10" s="68">
        <f>SUM('2013 CER'!U10,'2014 CER'!U10,'2015 CER'!U10,'2016 CER'!U10,'2017 CER'!U10,'2018 CER'!U10,'2019 CER'!U10,'2020 CER'!U10,'2021 CER'!U10)</f>
        <v>0</v>
      </c>
      <c r="V10" s="68">
        <f>SUM('2013 CER'!V10,'2014 CER'!V10,'2015 CER'!V10,'2016 CER'!V10,'2017 CER'!V10,'2018 CER'!V10,'2019 CER'!V10,'2020 CER'!V10,'2021 CER'!V10)</f>
        <v>0</v>
      </c>
      <c r="W10" s="68">
        <f>SUM('2013 CER'!W10,'2014 CER'!W10,'2015 CER'!W10,'2016 CER'!W10,'2017 CER'!W10,'2018 CER'!W10,'2019 CER'!W10,'2020 CER'!W10,'2021 CER'!W10)</f>
        <v>0</v>
      </c>
      <c r="X10" s="68">
        <f>SUM('2013 CER'!X10,'2014 CER'!X10,'2015 CER'!X10,'2016 CER'!X10,'2017 CER'!X10,'2018 CER'!X10,'2019 CER'!X10,'2020 CER'!X10,'2021 CER'!X10)</f>
        <v>0</v>
      </c>
      <c r="Y10" s="68">
        <f>SUM('2013 CER'!Y10,'2014 CER'!Y10,'2015 CER'!Y10,'2016 CER'!Y10,'2017 CER'!Y10,'2018 CER'!Y10,'2019 CER'!Y10,'2020 CER'!Y10,'2021 CER'!Y10)</f>
        <v>0</v>
      </c>
      <c r="Z10" s="68">
        <f>SUM('2013 CER'!Z10,'2014 CER'!Z10,'2015 CER'!Z10,'2016 CER'!Z10,'2017 CER'!Z10,'2018 CER'!Z10,'2019 CER'!Z10,'2020 CER'!Z10,'2021 CER'!Z10)</f>
        <v>0</v>
      </c>
      <c r="AA10" s="68">
        <f>SUM('2013 CER'!AA10,'2014 CER'!AA10,'2015 CER'!AA10,'2016 CER'!AA10,'2017 CER'!AA10,'2018 CER'!AA10,'2019 CER'!AA10,'2020 CER'!AA10,'2021 CER'!AA10)</f>
        <v>0</v>
      </c>
      <c r="AB10" s="68">
        <f>SUM('2013 CER'!AB10,'2014 CER'!AB10,'2015 CER'!AB10,'2016 CER'!AB10,'2017 CER'!AB10,'2018 CER'!AB10,'2019 CER'!AB10,'2020 CER'!AB10,'2021 CER'!AB10)</f>
        <v>0</v>
      </c>
      <c r="AC10" s="68">
        <f>SUM('2013 CER'!AC10,'2014 CER'!AC10,'2015 CER'!AC10,'2016 CER'!AC10,'2017 CER'!AC10,'2018 CER'!AC10,'2019 CER'!AC10,'2020 CER'!AC10,'2021 CER'!AC10)</f>
        <v>0</v>
      </c>
      <c r="AD10" s="68">
        <f>SUM('2013 CER'!AD10,'2014 CER'!AD10,'2015 CER'!AD10,'2016 CER'!AD10,'2017 CER'!AD10,'2018 CER'!AD10,'2019 CER'!AD10,'2020 CER'!AD10,'2021 CER'!AD10)</f>
        <v>0</v>
      </c>
      <c r="AE10" s="68">
        <f>SUM('2013 CER'!AE10,'2014 CER'!AE10,'2015 CER'!AE10,'2016 CER'!AE10,'2017 CER'!AE10,'2018 CER'!AE10,'2019 CER'!AE10,'2020 CER'!AE10,'2021 CER'!AE10)</f>
        <v>0</v>
      </c>
      <c r="AF10" s="68">
        <f>SUM('2013 CER'!AF10,'2014 CER'!AF10,'2015 CER'!AF10,'2016 CER'!AF10,'2017 CER'!AF10,'2018 CER'!AF10,'2019 CER'!AF10,'2020 CER'!AF10,'2021 CER'!AF10)</f>
        <v>0</v>
      </c>
      <c r="AG10" s="68">
        <f>SUM('2013 CER'!AG10,'2014 CER'!AG10,'2015 CER'!AG10,'2016 CER'!AG10,'2017 CER'!AG10,'2018 CER'!AG10,'2019 CER'!AG10,'2020 CER'!AG10,'2021 CER'!AG10)</f>
        <v>0</v>
      </c>
      <c r="AH10" s="68">
        <f>SUM('2013 CER'!AH10,'2014 CER'!AH10,'2015 CER'!AH10,'2016 CER'!AH10,'2017 CER'!AH10,'2018 CER'!AH10,'2019 CER'!AH10,'2020 CER'!AH10,'2021 CER'!AH10)</f>
        <v>0</v>
      </c>
      <c r="AI10" s="68">
        <f>SUM('2013 CER'!AI10,'2014 CER'!AI10,'2015 CER'!AI10,'2016 CER'!AI10,'2017 CER'!AI10,'2018 CER'!AI10,'2019 CER'!AI10,'2020 CER'!AI10,'2021 CER'!AI10)</f>
        <v>0</v>
      </c>
      <c r="AJ10" s="68">
        <f>SUM('2013 CER'!AJ10,'2014 CER'!AJ10,'2015 CER'!AJ10,'2016 CER'!AJ10,'2017 CER'!AJ10,'2018 CER'!AJ10,'2019 CER'!AJ10,'2020 CER'!AJ10,'2021 CER'!AJ10)</f>
        <v>13249</v>
      </c>
      <c r="AK10" s="68">
        <f>SUM('2013 CER'!AK10,'2014 CER'!AK10,'2015 CER'!AK10,'2016 CER'!AK10,'2017 CER'!AK10,'2018 CER'!AK10,'2019 CER'!AK10,'2020 CER'!AK10,'2021 CER'!AK10)</f>
        <v>0</v>
      </c>
      <c r="AL10" s="68">
        <f>SUM('2013 CER'!AL10,'2014 CER'!AL10,'2015 CER'!AL10,'2016 CER'!AL10,'2017 CER'!AL10,'2018 CER'!AL10,'2019 CER'!AL10,'2020 CER'!AL10,'2021 CER'!AL10)</f>
        <v>0</v>
      </c>
      <c r="AM10" s="68">
        <f>SUM('2013 CER'!AM10,'2014 CER'!AM10,'2015 CER'!AM10,'2016 CER'!AM10,'2017 CER'!AM10,'2018 CER'!AM10,'2019 CER'!AM10,'2020 CER'!AM10,'2021 CER'!AM10)</f>
        <v>0</v>
      </c>
      <c r="AN10" s="79">
        <f>SUM('2013 CER'!AN10,'2014 CER'!AN10,'2015 CER'!AN10,'2016 CER'!AN10,'2017 CER'!AN10,'2018 CER'!AN10,'2019 CER'!AN10,'2020 CER'!AN10,'2021 CER'!AN10)</f>
        <v>0</v>
      </c>
    </row>
    <row r="11" spans="1:40" x14ac:dyDescent="0.15">
      <c r="A11" s="72" t="s">
        <v>11</v>
      </c>
      <c r="B11" s="80">
        <f t="shared" si="1"/>
        <v>9670435</v>
      </c>
      <c r="C11" s="68">
        <f>SUM('2013 CER'!C11,'2014 CER'!C11,'2015 CER'!C11,'2016 CER'!C11,'2017 CER'!C11,'2018 CER'!C11)</f>
        <v>0</v>
      </c>
      <c r="D11" s="68">
        <f>SUM('2013 CER'!D11,'2014 CER'!D11,'2015 CER'!D11,'2016 CER'!D11,'2017 CER'!D11,'2018 CER'!D11,'2019 CER'!D11,'2020 CER'!D11,'2021 CER'!D11)</f>
        <v>4380434</v>
      </c>
      <c r="E11" s="68">
        <f>SUM('2013 CER'!E11,'2014 CER'!E11,'2015 CER'!E11,'2016 CER'!E11,'2017 CER'!E11,'2018 CER'!E11,'2019 CER'!E11,'2020 CER'!E11,'2021 CER'!E11)</f>
        <v>0</v>
      </c>
      <c r="F11" s="68">
        <f>SUM('2013 CER'!F11,'2014 CER'!F11,'2015 CER'!F11,'2016 CER'!F11,'2017 CER'!F11,'2018 CER'!F11,'2019 CER'!F11,'2020 CER'!F11,'2021 CER'!F11)</f>
        <v>0</v>
      </c>
      <c r="G11" s="68">
        <f>SUM('2013 CER'!G11,'2014 CER'!G11,'2015 CER'!G11,'2016 CER'!G11,'2017 CER'!G11,'2018 CER'!G11,'2019 CER'!G11,'2020 CER'!G11,'2021 CER'!G11)</f>
        <v>0</v>
      </c>
      <c r="H11" s="68">
        <f>SUM('2013 CER'!H11,'2014 CER'!H11,'2015 CER'!H11,'2016 CER'!H11,'2017 CER'!H11,'2018 CER'!H11,'2019 CER'!H11,'2020 CER'!H11,'2021 CER'!H11)</f>
        <v>0</v>
      </c>
      <c r="I11" s="68">
        <f>SUM('2013 CER'!I11,'2014 CER'!I11,'2015 CER'!I11,'2016 CER'!I11,'2017 CER'!I11,'2018 CER'!I11,'2019 CER'!I11,'2020 CER'!I11,'2021 CER'!I11)</f>
        <v>0</v>
      </c>
      <c r="J11" s="32">
        <f>SUM('2013 CER'!J11,'2014 CER'!J11,'2015 CER'!J11,'2016 CER'!J11,'2017 CER'!J11,'2018 CER'!J11,'2019 CER'!J11,'2020 CER'!J11,'2021 CER'!J11)</f>
        <v>0</v>
      </c>
      <c r="K11" s="68">
        <f>SUM('2013 CER'!K11,'2014 CER'!K11,'2015 CER'!K11,'2016 CER'!K11,'2017 CER'!K11,'2018 CER'!K11,'2019 CER'!K11,'2020 CER'!K11,'2021 CER'!K11)</f>
        <v>0</v>
      </c>
      <c r="L11" s="68">
        <f>SUM('2013 CER'!L11,'2014 CER'!L11,'2015 CER'!L11,'2016 CER'!L11,'2017 CER'!L11,'2018 CER'!L11,'2019 CER'!L11,'2020 CER'!L11,'2021 CER'!L11)</f>
        <v>0</v>
      </c>
      <c r="M11" s="68">
        <f>SUM('2013 CER'!M11,'2014 CER'!M11,'2015 CER'!M11,'2016 CER'!M11,'2017 CER'!M11,'2018 CER'!M11,'2019 CER'!M11,'2020 CER'!M11,'2021 CER'!M11)</f>
        <v>0</v>
      </c>
      <c r="N11" s="68">
        <f>SUM('2013 CER'!N11,'2014 CER'!N11,'2015 CER'!N11,'2016 CER'!N11,'2017 CER'!N11,'2018 CER'!N11,'2019 CER'!N11,'2020 CER'!N11,'2021 CER'!N11)</f>
        <v>0</v>
      </c>
      <c r="O11" s="68">
        <f>SUM('2013 CER'!O11,'2014 CER'!O11,'2015 CER'!O11,'2016 CER'!O11,'2017 CER'!O11,'2018 CER'!O11,'2019 CER'!O11,'2020 CER'!O11,'2021 CER'!O11)</f>
        <v>0</v>
      </c>
      <c r="P11" s="68">
        <f>SUM('2013 CER'!P11,'2014 CER'!P11,'2015 CER'!P11,'2016 CER'!P11,'2017 CER'!P11,'2018 CER'!P11,'2019 CER'!P11,'2020 CER'!P11,'2021 CER'!P11)</f>
        <v>0</v>
      </c>
      <c r="Q11" s="68">
        <f>SUM('2013 CER'!Q11,'2014 CER'!Q11,'2015 CER'!Q11,'2016 CER'!Q11,'2017 CER'!Q11,'2018 CER'!Q11,'2019 CER'!Q11,'2020 CER'!Q11,'2021 CER'!Q11)</f>
        <v>0</v>
      </c>
      <c r="R11" s="68">
        <f>SUM('2013 CER'!R11,'2014 CER'!R11,'2015 CER'!R11,'2016 CER'!R11,'2017 CER'!R11,'2018 CER'!R11,'2019 CER'!R11,'2020 CER'!R11,'2021 CER'!R11)</f>
        <v>0</v>
      </c>
      <c r="S11" s="68">
        <f>SUM('2013 CER'!S11,'2014 CER'!S11,'2015 CER'!S11,'2016 CER'!S11,'2017 CER'!S11,'2018 CER'!S11,'2019 CER'!S11,'2020 CER'!S11,'2021 CER'!S11)</f>
        <v>0</v>
      </c>
      <c r="T11" s="68">
        <f>SUM('2013 CER'!T11,'2014 CER'!T11,'2015 CER'!T11,'2016 CER'!T11,'2017 CER'!T11,'2018 CER'!T11,'2019 CER'!T11,'2020 CER'!T11,'2021 CER'!T11)</f>
        <v>0</v>
      </c>
      <c r="U11" s="68">
        <f>SUM('2013 CER'!U11,'2014 CER'!U11,'2015 CER'!U11,'2016 CER'!U11,'2017 CER'!U11,'2018 CER'!U11,'2019 CER'!U11,'2020 CER'!U11,'2021 CER'!U11)</f>
        <v>0</v>
      </c>
      <c r="V11" s="68">
        <f>SUM('2013 CER'!V11,'2014 CER'!V11,'2015 CER'!V11,'2016 CER'!V11,'2017 CER'!V11,'2018 CER'!V11,'2019 CER'!V11,'2020 CER'!V11,'2021 CER'!V11)</f>
        <v>0</v>
      </c>
      <c r="W11" s="68">
        <f>SUM('2013 CER'!W11,'2014 CER'!W11,'2015 CER'!W11,'2016 CER'!W11,'2017 CER'!W11,'2018 CER'!W11,'2019 CER'!W11,'2020 CER'!W11,'2021 CER'!W11)</f>
        <v>0</v>
      </c>
      <c r="X11" s="68">
        <f>SUM('2013 CER'!X11,'2014 CER'!X11,'2015 CER'!X11,'2016 CER'!X11,'2017 CER'!X11,'2018 CER'!X11,'2019 CER'!X11,'2020 CER'!X11,'2021 CER'!X11)</f>
        <v>0</v>
      </c>
      <c r="Y11" s="68">
        <f>SUM('2013 CER'!Y11,'2014 CER'!Y11,'2015 CER'!Y11,'2016 CER'!Y11,'2017 CER'!Y11,'2018 CER'!Y11,'2019 CER'!Y11,'2020 CER'!Y11,'2021 CER'!Y11)</f>
        <v>0</v>
      </c>
      <c r="Z11" s="68">
        <f>SUM('2013 CER'!Z11,'2014 CER'!Z11,'2015 CER'!Z11,'2016 CER'!Z11,'2017 CER'!Z11,'2018 CER'!Z11,'2019 CER'!Z11,'2020 CER'!Z11,'2021 CER'!Z11)</f>
        <v>0</v>
      </c>
      <c r="AA11" s="68">
        <f>SUM('2013 CER'!AA11,'2014 CER'!AA11,'2015 CER'!AA11,'2016 CER'!AA11,'2017 CER'!AA11,'2018 CER'!AA11,'2019 CER'!AA11,'2020 CER'!AA11,'2021 CER'!AA11)</f>
        <v>0</v>
      </c>
      <c r="AB11" s="68">
        <f>SUM('2013 CER'!AB11,'2014 CER'!AB11,'2015 CER'!AB11,'2016 CER'!AB11,'2017 CER'!AB11,'2018 CER'!AB11,'2019 CER'!AB11,'2020 CER'!AB11,'2021 CER'!AB11)</f>
        <v>0</v>
      </c>
      <c r="AC11" s="68">
        <f>SUM('2013 CER'!AC11,'2014 CER'!AC11,'2015 CER'!AC11,'2016 CER'!AC11,'2017 CER'!AC11,'2018 CER'!AC11,'2019 CER'!AC11,'2020 CER'!AC11,'2021 CER'!AC11)</f>
        <v>0</v>
      </c>
      <c r="AD11" s="68">
        <f>SUM('2013 CER'!AD11,'2014 CER'!AD11,'2015 CER'!AD11,'2016 CER'!AD11,'2017 CER'!AD11,'2018 CER'!AD11,'2019 CER'!AD11,'2020 CER'!AD11,'2021 CER'!AD11)</f>
        <v>0</v>
      </c>
      <c r="AE11" s="68">
        <f>SUM('2013 CER'!AE11,'2014 CER'!AE11,'2015 CER'!AE11,'2016 CER'!AE11,'2017 CER'!AE11,'2018 CER'!AE11,'2019 CER'!AE11,'2020 CER'!AE11,'2021 CER'!AE11)</f>
        <v>200000</v>
      </c>
      <c r="AF11" s="68">
        <f>SUM('2013 CER'!AF11,'2014 CER'!AF11,'2015 CER'!AF11,'2016 CER'!AF11,'2017 CER'!AF11,'2018 CER'!AF11,'2019 CER'!AF11,'2020 CER'!AF11,'2021 CER'!AF11)</f>
        <v>0</v>
      </c>
      <c r="AG11" s="68">
        <f>SUM('2013 CER'!AG11,'2014 CER'!AG11,'2015 CER'!AG11,'2016 CER'!AG11,'2017 CER'!AG11,'2018 CER'!AG11,'2019 CER'!AG11,'2020 CER'!AG11,'2021 CER'!AG11)</f>
        <v>0</v>
      </c>
      <c r="AH11" s="68">
        <f>SUM('2013 CER'!AH11,'2014 CER'!AH11,'2015 CER'!AH11,'2016 CER'!AH11,'2017 CER'!AH11,'2018 CER'!AH11,'2019 CER'!AH11,'2020 CER'!AH11,'2021 CER'!AH11)</f>
        <v>0</v>
      </c>
      <c r="AI11" s="68">
        <f>SUM('2013 CER'!AI11,'2014 CER'!AI11,'2015 CER'!AI11,'2016 CER'!AI11,'2017 CER'!AI11,'2018 CER'!AI11,'2019 CER'!AI11,'2020 CER'!AI11,'2021 CER'!AI11)</f>
        <v>0</v>
      </c>
      <c r="AJ11" s="68">
        <f>SUM('2013 CER'!AJ11,'2014 CER'!AJ11,'2015 CER'!AJ11,'2016 CER'!AJ11,'2017 CER'!AJ11,'2018 CER'!AJ11,'2019 CER'!AJ11,'2020 CER'!AJ11,'2021 CER'!AJ11)</f>
        <v>5090001</v>
      </c>
      <c r="AK11" s="68">
        <f>SUM('2013 CER'!AK11,'2014 CER'!AK11,'2015 CER'!AK11,'2016 CER'!AK11,'2017 CER'!AK11,'2018 CER'!AK11,'2019 CER'!AK11,'2020 CER'!AK11,'2021 CER'!AK11)</f>
        <v>0</v>
      </c>
      <c r="AL11" s="68">
        <f>SUM('2013 CER'!AL11,'2014 CER'!AL11,'2015 CER'!AL11,'2016 CER'!AL11,'2017 CER'!AL11,'2018 CER'!AL11,'2019 CER'!AL11,'2020 CER'!AL11,'2021 CER'!AL11)</f>
        <v>0</v>
      </c>
      <c r="AM11" s="68">
        <f>SUM('2013 CER'!AM11,'2014 CER'!AM11,'2015 CER'!AM11,'2016 CER'!AM11,'2017 CER'!AM11,'2018 CER'!AM11,'2019 CER'!AM11,'2020 CER'!AM11,'2021 CER'!AM11)</f>
        <v>0</v>
      </c>
      <c r="AN11" s="79">
        <f>SUM('2013 CER'!AN11,'2014 CER'!AN11,'2015 CER'!AN11,'2016 CER'!AN11,'2017 CER'!AN11,'2018 CER'!AN11,'2019 CER'!AN11,'2020 CER'!AN11,'2021 CER'!AN11)</f>
        <v>0</v>
      </c>
    </row>
    <row r="12" spans="1:40" x14ac:dyDescent="0.15">
      <c r="A12" s="72" t="s">
        <v>20</v>
      </c>
      <c r="B12" s="80">
        <f t="shared" si="1"/>
        <v>0</v>
      </c>
      <c r="C12" s="68">
        <f>SUM('2013 CER'!C12,'2014 CER'!C12,'2015 CER'!C12,'2016 CER'!C12,'2017 CER'!C12,'2018 CER'!C12)</f>
        <v>0</v>
      </c>
      <c r="D12" s="68">
        <f>SUM('2013 CER'!D12,'2014 CER'!D12,'2015 CER'!D12,'2016 CER'!D12,'2017 CER'!D12,'2018 CER'!D12,'2019 CER'!D12,'2020 CER'!D12,'2021 CER'!D12)</f>
        <v>0</v>
      </c>
      <c r="E12" s="68">
        <f>SUM('2013 CER'!E12,'2014 CER'!E12,'2015 CER'!E12,'2016 CER'!E12,'2017 CER'!E12,'2018 CER'!E12,'2019 CER'!E12,'2020 CER'!E12,'2021 CER'!E12)</f>
        <v>0</v>
      </c>
      <c r="F12" s="68">
        <f>SUM('2013 CER'!F12,'2014 CER'!F12,'2015 CER'!F12,'2016 CER'!F12,'2017 CER'!F12,'2018 CER'!F12,'2019 CER'!F12,'2020 CER'!F12,'2021 CER'!F12)</f>
        <v>0</v>
      </c>
      <c r="G12" s="68">
        <f>SUM('2013 CER'!G12,'2014 CER'!G12,'2015 CER'!G12,'2016 CER'!G12,'2017 CER'!G12,'2018 CER'!G12,'2019 CER'!G12,'2020 CER'!G12,'2021 CER'!G12)</f>
        <v>0</v>
      </c>
      <c r="H12" s="68">
        <f>SUM('2013 CER'!H12,'2014 CER'!H12,'2015 CER'!H12,'2016 CER'!H12,'2017 CER'!H12,'2018 CER'!H12,'2019 CER'!H12,'2020 CER'!H12,'2021 CER'!H12)</f>
        <v>0</v>
      </c>
      <c r="I12" s="68">
        <f>SUM('2013 CER'!I12,'2014 CER'!I12,'2015 CER'!I12,'2016 CER'!I12,'2017 CER'!I12,'2018 CER'!I12,'2019 CER'!I12,'2020 CER'!I12,'2021 CER'!I12)</f>
        <v>0</v>
      </c>
      <c r="J12" s="68">
        <f>SUM('2013 CER'!J12,'2014 CER'!J12,'2015 CER'!J12,'2016 CER'!J12,'2017 CER'!J12,'2018 CER'!J12,'2019 CER'!J12,'2020 CER'!J12,'2021 CER'!J12)</f>
        <v>0</v>
      </c>
      <c r="K12" s="32">
        <f>SUM('2013 CER'!K12,'2014 CER'!K12,'2015 CER'!K12,'2016 CER'!K12,'2017 CER'!K12,'2018 CER'!K12,'2019 CER'!K12,'2020 CER'!K12,'2021 CER'!K12)</f>
        <v>0</v>
      </c>
      <c r="L12" s="68">
        <f>SUM('2013 CER'!L12,'2014 CER'!L12,'2015 CER'!L12,'2016 CER'!L12,'2017 CER'!L12,'2018 CER'!L12,'2019 CER'!L12,'2020 CER'!L12,'2021 CER'!L12)</f>
        <v>0</v>
      </c>
      <c r="M12" s="68">
        <f>SUM('2013 CER'!M12,'2014 CER'!M12,'2015 CER'!M12,'2016 CER'!M12,'2017 CER'!M12,'2018 CER'!M12,'2019 CER'!M12,'2020 CER'!M12,'2021 CER'!M12)</f>
        <v>0</v>
      </c>
      <c r="N12" s="68">
        <f>SUM('2013 CER'!N12,'2014 CER'!N12,'2015 CER'!N12,'2016 CER'!N12,'2017 CER'!N12,'2018 CER'!N12,'2019 CER'!N12,'2020 CER'!N12,'2021 CER'!N12)</f>
        <v>0</v>
      </c>
      <c r="O12" s="68">
        <f>SUM('2013 CER'!O12,'2014 CER'!O12,'2015 CER'!O12,'2016 CER'!O12,'2017 CER'!O12,'2018 CER'!O12,'2019 CER'!O12,'2020 CER'!O12,'2021 CER'!O12)</f>
        <v>0</v>
      </c>
      <c r="P12" s="68">
        <f>SUM('2013 CER'!P12,'2014 CER'!P12,'2015 CER'!P12,'2016 CER'!P12,'2017 CER'!P12,'2018 CER'!P12,'2019 CER'!P12,'2020 CER'!P12,'2021 CER'!P12)</f>
        <v>0</v>
      </c>
      <c r="Q12" s="68">
        <f>SUM('2013 CER'!Q12,'2014 CER'!Q12,'2015 CER'!Q12,'2016 CER'!Q12,'2017 CER'!Q12,'2018 CER'!Q12,'2019 CER'!Q12,'2020 CER'!Q12,'2021 CER'!Q12)</f>
        <v>0</v>
      </c>
      <c r="R12" s="68">
        <f>SUM('2013 CER'!R12,'2014 CER'!R12,'2015 CER'!R12,'2016 CER'!R12,'2017 CER'!R12,'2018 CER'!R12,'2019 CER'!R12,'2020 CER'!R12,'2021 CER'!R12)</f>
        <v>0</v>
      </c>
      <c r="S12" s="68">
        <f>SUM('2013 CER'!S12,'2014 CER'!S12,'2015 CER'!S12,'2016 CER'!S12,'2017 CER'!S12,'2018 CER'!S12,'2019 CER'!S12,'2020 CER'!S12,'2021 CER'!S12)</f>
        <v>0</v>
      </c>
      <c r="T12" s="68">
        <f>SUM('2013 CER'!T12,'2014 CER'!T12,'2015 CER'!T12,'2016 CER'!T12,'2017 CER'!T12,'2018 CER'!T12,'2019 CER'!T12,'2020 CER'!T12,'2021 CER'!T12)</f>
        <v>0</v>
      </c>
      <c r="U12" s="68">
        <f>SUM('2013 CER'!U12,'2014 CER'!U12,'2015 CER'!U12,'2016 CER'!U12,'2017 CER'!U12,'2018 CER'!U12,'2019 CER'!U12,'2020 CER'!U12,'2021 CER'!U12)</f>
        <v>0</v>
      </c>
      <c r="V12" s="68">
        <f>SUM('2013 CER'!V12,'2014 CER'!V12,'2015 CER'!V12,'2016 CER'!V12,'2017 CER'!V12,'2018 CER'!V12,'2019 CER'!V12,'2020 CER'!V12,'2021 CER'!V12)</f>
        <v>0</v>
      </c>
      <c r="W12" s="68">
        <f>SUM('2013 CER'!W12,'2014 CER'!W12,'2015 CER'!W12,'2016 CER'!W12,'2017 CER'!W12,'2018 CER'!W12,'2019 CER'!W12,'2020 CER'!W12,'2021 CER'!W12)</f>
        <v>0</v>
      </c>
      <c r="X12" s="68">
        <f>SUM('2013 CER'!X12,'2014 CER'!X12,'2015 CER'!X12,'2016 CER'!X12,'2017 CER'!X12,'2018 CER'!X12,'2019 CER'!X12,'2020 CER'!X12,'2021 CER'!X12)</f>
        <v>0</v>
      </c>
      <c r="Y12" s="68">
        <f>SUM('2013 CER'!Y12,'2014 CER'!Y12,'2015 CER'!Y12,'2016 CER'!Y12,'2017 CER'!Y12,'2018 CER'!Y12,'2019 CER'!Y12,'2020 CER'!Y12,'2021 CER'!Y12)</f>
        <v>0</v>
      </c>
      <c r="Z12" s="68">
        <f>SUM('2013 CER'!Z12,'2014 CER'!Z12,'2015 CER'!Z12,'2016 CER'!Z12,'2017 CER'!Z12,'2018 CER'!Z12,'2019 CER'!Z12,'2020 CER'!Z12,'2021 CER'!Z12)</f>
        <v>0</v>
      </c>
      <c r="AA12" s="68">
        <f>SUM('2013 CER'!AA12,'2014 CER'!AA12,'2015 CER'!AA12,'2016 CER'!AA12,'2017 CER'!AA12,'2018 CER'!AA12,'2019 CER'!AA12,'2020 CER'!AA12,'2021 CER'!AA12)</f>
        <v>0</v>
      </c>
      <c r="AB12" s="68">
        <f>SUM('2013 CER'!AB12,'2014 CER'!AB12,'2015 CER'!AB12,'2016 CER'!AB12,'2017 CER'!AB12,'2018 CER'!AB12,'2019 CER'!AB12,'2020 CER'!AB12,'2021 CER'!AB12)</f>
        <v>0</v>
      </c>
      <c r="AC12" s="68">
        <f>SUM('2013 CER'!AC12,'2014 CER'!AC12,'2015 CER'!AC12,'2016 CER'!AC12,'2017 CER'!AC12,'2018 CER'!AC12,'2019 CER'!AC12,'2020 CER'!AC12,'2021 CER'!AC12)</f>
        <v>0</v>
      </c>
      <c r="AD12" s="68">
        <f>SUM('2013 CER'!AD12,'2014 CER'!AD12,'2015 CER'!AD12,'2016 CER'!AD12,'2017 CER'!AD12,'2018 CER'!AD12,'2019 CER'!AD12,'2020 CER'!AD12,'2021 CER'!AD12)</f>
        <v>0</v>
      </c>
      <c r="AE12" s="68">
        <f>SUM('2013 CER'!AE12,'2014 CER'!AE12,'2015 CER'!AE12,'2016 CER'!AE12,'2017 CER'!AE12,'2018 CER'!AE12,'2019 CER'!AE12,'2020 CER'!AE12,'2021 CER'!AE12)</f>
        <v>0</v>
      </c>
      <c r="AF12" s="68">
        <f>SUM('2013 CER'!AF12,'2014 CER'!AF12,'2015 CER'!AF12,'2016 CER'!AF12,'2017 CER'!AF12,'2018 CER'!AF12,'2019 CER'!AF12,'2020 CER'!AF12,'2021 CER'!AF12)</f>
        <v>0</v>
      </c>
      <c r="AG12" s="68">
        <f>SUM('2013 CER'!AG12,'2014 CER'!AG12,'2015 CER'!AG12,'2016 CER'!AG12,'2017 CER'!AG12,'2018 CER'!AG12,'2019 CER'!AG12,'2020 CER'!AG12,'2021 CER'!AG12)</f>
        <v>0</v>
      </c>
      <c r="AH12" s="68">
        <f>SUM('2013 CER'!AH12,'2014 CER'!AH12,'2015 CER'!AH12,'2016 CER'!AH12,'2017 CER'!AH12,'2018 CER'!AH12,'2019 CER'!AH12,'2020 CER'!AH12,'2021 CER'!AH12)</f>
        <v>0</v>
      </c>
      <c r="AI12" s="68">
        <f>SUM('2013 CER'!AI12,'2014 CER'!AI12,'2015 CER'!AI12,'2016 CER'!AI12,'2017 CER'!AI12,'2018 CER'!AI12,'2019 CER'!AI12,'2020 CER'!AI12,'2021 CER'!AI12)</f>
        <v>0</v>
      </c>
      <c r="AJ12" s="68">
        <f>SUM('2013 CER'!AJ12,'2014 CER'!AJ12,'2015 CER'!AJ12,'2016 CER'!AJ12,'2017 CER'!AJ12,'2018 CER'!AJ12,'2019 CER'!AJ12,'2020 CER'!AJ12,'2021 CER'!AJ12)</f>
        <v>0</v>
      </c>
      <c r="AK12" s="68">
        <f>SUM('2013 CER'!AK12,'2014 CER'!AK12,'2015 CER'!AK12,'2016 CER'!AK12,'2017 CER'!AK12,'2018 CER'!AK12,'2019 CER'!AK12,'2020 CER'!AK12,'2021 CER'!AK12)</f>
        <v>0</v>
      </c>
      <c r="AL12" s="68">
        <f>SUM('2013 CER'!AL12,'2014 CER'!AL12,'2015 CER'!AL12,'2016 CER'!AL12,'2017 CER'!AL12,'2018 CER'!AL12,'2019 CER'!AL12,'2020 CER'!AL12,'2021 CER'!AL12)</f>
        <v>0</v>
      </c>
      <c r="AM12" s="68">
        <f>SUM('2013 CER'!AM12,'2014 CER'!AM12,'2015 CER'!AM12,'2016 CER'!AM12,'2017 CER'!AM12,'2018 CER'!AM12,'2019 CER'!AM12,'2020 CER'!AM12,'2021 CER'!AM12)</f>
        <v>0</v>
      </c>
      <c r="AN12" s="79">
        <f>SUM('2013 CER'!AN12,'2014 CER'!AN12,'2015 CER'!AN12,'2016 CER'!AN12,'2017 CER'!AN12,'2018 CER'!AN12,'2019 CER'!AN12,'2020 CER'!AN12,'2021 CER'!AN12)</f>
        <v>0</v>
      </c>
    </row>
    <row r="13" spans="1:40" x14ac:dyDescent="0.15">
      <c r="A13" s="72" t="s">
        <v>5</v>
      </c>
      <c r="B13" s="80">
        <f t="shared" si="1"/>
        <v>8791128</v>
      </c>
      <c r="C13" s="68">
        <f>SUM('2013 CER'!C13,'2014 CER'!C13,'2015 CER'!C13,'2016 CER'!C13,'2017 CER'!C13,'2018 CER'!C13)</f>
        <v>0</v>
      </c>
      <c r="D13" s="68">
        <f>SUM('2013 CER'!D13,'2014 CER'!D13,'2015 CER'!D13,'2016 CER'!D13,'2017 CER'!D13,'2018 CER'!D13,'2019 CER'!D13,'2020 CER'!D13,'2021 CER'!D13)</f>
        <v>1987343</v>
      </c>
      <c r="E13" s="68">
        <f>SUM('2013 CER'!E13,'2014 CER'!E13,'2015 CER'!E13,'2016 CER'!E13,'2017 CER'!E13,'2018 CER'!E13,'2019 CER'!E13,'2020 CER'!E13,'2021 CER'!E13)</f>
        <v>0</v>
      </c>
      <c r="F13" s="68">
        <f>SUM('2013 CER'!F13,'2014 CER'!F13,'2015 CER'!F13,'2016 CER'!F13,'2017 CER'!F13,'2018 CER'!F13,'2019 CER'!F13,'2020 CER'!F13,'2021 CER'!F13)</f>
        <v>0</v>
      </c>
      <c r="G13" s="68">
        <f>SUM('2013 CER'!G13,'2014 CER'!G13,'2015 CER'!G13,'2016 CER'!G13,'2017 CER'!G13,'2018 CER'!G13,'2019 CER'!G13,'2020 CER'!G13,'2021 CER'!G13)</f>
        <v>0</v>
      </c>
      <c r="H13" s="68">
        <f>SUM('2013 CER'!H13,'2014 CER'!H13,'2015 CER'!H13,'2016 CER'!H13,'2017 CER'!H13,'2018 CER'!H13,'2019 CER'!H13,'2020 CER'!H13,'2021 CER'!H13)</f>
        <v>0</v>
      </c>
      <c r="I13" s="68">
        <f>SUM('2013 CER'!I13,'2014 CER'!I13,'2015 CER'!I13,'2016 CER'!I13,'2017 CER'!I13,'2018 CER'!I13,'2019 CER'!I13,'2020 CER'!I13,'2021 CER'!I13)</f>
        <v>0</v>
      </c>
      <c r="J13" s="68">
        <f>SUM('2013 CER'!J13,'2014 CER'!J13,'2015 CER'!J13,'2016 CER'!J13,'2017 CER'!J13,'2018 CER'!J13,'2019 CER'!J13,'2020 CER'!J13,'2021 CER'!J13)</f>
        <v>0</v>
      </c>
      <c r="K13" s="68">
        <f>SUM('2013 CER'!K13,'2014 CER'!K13,'2015 CER'!K13,'2016 CER'!K13,'2017 CER'!K13,'2018 CER'!K13,'2019 CER'!K13,'2020 CER'!K13,'2021 CER'!K13)</f>
        <v>0</v>
      </c>
      <c r="L13" s="32">
        <f>SUM('2013 CER'!L13,'2014 CER'!L13,'2015 CER'!L13,'2016 CER'!L13,'2017 CER'!L13,'2018 CER'!L13,'2019 CER'!L13,'2020 CER'!L13,'2021 CER'!L13)</f>
        <v>6796785</v>
      </c>
      <c r="M13" s="68">
        <f>SUM('2013 CER'!M13,'2014 CER'!M13,'2015 CER'!M13,'2016 CER'!M13,'2017 CER'!M13,'2018 CER'!M13,'2019 CER'!M13,'2020 CER'!M13,'2021 CER'!M13)</f>
        <v>0</v>
      </c>
      <c r="N13" s="68">
        <f>SUM('2013 CER'!N13,'2014 CER'!N13,'2015 CER'!N13,'2016 CER'!N13,'2017 CER'!N13,'2018 CER'!N13,'2019 CER'!N13,'2020 CER'!N13,'2021 CER'!N13)</f>
        <v>0</v>
      </c>
      <c r="O13" s="68">
        <f>SUM('2013 CER'!O13,'2014 CER'!O13,'2015 CER'!O13,'2016 CER'!O13,'2017 CER'!O13,'2018 CER'!O13,'2019 CER'!O13,'2020 CER'!O13,'2021 CER'!O13)</f>
        <v>0</v>
      </c>
      <c r="P13" s="68">
        <f>SUM('2013 CER'!P13,'2014 CER'!P13,'2015 CER'!P13,'2016 CER'!P13,'2017 CER'!P13,'2018 CER'!P13,'2019 CER'!P13,'2020 CER'!P13,'2021 CER'!P13)</f>
        <v>0</v>
      </c>
      <c r="Q13" s="68">
        <f>SUM('2013 CER'!Q13,'2014 CER'!Q13,'2015 CER'!Q13,'2016 CER'!Q13,'2017 CER'!Q13,'2018 CER'!Q13,'2019 CER'!Q13,'2020 CER'!Q13,'2021 CER'!Q13)</f>
        <v>0</v>
      </c>
      <c r="R13" s="68">
        <f>SUM('2013 CER'!R13,'2014 CER'!R13,'2015 CER'!R13,'2016 CER'!R13,'2017 CER'!R13,'2018 CER'!R13,'2019 CER'!R13,'2020 CER'!R13,'2021 CER'!R13)</f>
        <v>0</v>
      </c>
      <c r="S13" s="68">
        <f>SUM('2013 CER'!S13,'2014 CER'!S13,'2015 CER'!S13,'2016 CER'!S13,'2017 CER'!S13,'2018 CER'!S13,'2019 CER'!S13,'2020 CER'!S13,'2021 CER'!S13)</f>
        <v>0</v>
      </c>
      <c r="T13" s="68">
        <f>SUM('2013 CER'!T13,'2014 CER'!T13,'2015 CER'!T13,'2016 CER'!T13,'2017 CER'!T13,'2018 CER'!T13,'2019 CER'!T13,'2020 CER'!T13,'2021 CER'!T13)</f>
        <v>0</v>
      </c>
      <c r="U13" s="68">
        <f>SUM('2013 CER'!U13,'2014 CER'!U13,'2015 CER'!U13,'2016 CER'!U13,'2017 CER'!U13,'2018 CER'!U13,'2019 CER'!U13,'2020 CER'!U13,'2021 CER'!U13)</f>
        <v>0</v>
      </c>
      <c r="V13" s="68">
        <f>SUM('2013 CER'!V13,'2014 CER'!V13,'2015 CER'!V13,'2016 CER'!V13,'2017 CER'!V13,'2018 CER'!V13,'2019 CER'!V13,'2020 CER'!V13,'2021 CER'!V13)</f>
        <v>0</v>
      </c>
      <c r="W13" s="68">
        <f>SUM('2013 CER'!W13,'2014 CER'!W13,'2015 CER'!W13,'2016 CER'!W13,'2017 CER'!W13,'2018 CER'!W13,'2019 CER'!W13,'2020 CER'!W13,'2021 CER'!W13)</f>
        <v>0</v>
      </c>
      <c r="X13" s="68">
        <f>SUM('2013 CER'!X13,'2014 CER'!X13,'2015 CER'!X13,'2016 CER'!X13,'2017 CER'!X13,'2018 CER'!X13,'2019 CER'!X13,'2020 CER'!X13,'2021 CER'!X13)</f>
        <v>0</v>
      </c>
      <c r="Y13" s="68">
        <f>SUM('2013 CER'!Y13,'2014 CER'!Y13,'2015 CER'!Y13,'2016 CER'!Y13,'2017 CER'!Y13,'2018 CER'!Y13,'2019 CER'!Y13,'2020 CER'!Y13,'2021 CER'!Y13)</f>
        <v>0</v>
      </c>
      <c r="Z13" s="68">
        <f>SUM('2013 CER'!Z13,'2014 CER'!Z13,'2015 CER'!Z13,'2016 CER'!Z13,'2017 CER'!Z13,'2018 CER'!Z13,'2019 CER'!Z13,'2020 CER'!Z13,'2021 CER'!Z13)</f>
        <v>0</v>
      </c>
      <c r="AA13" s="68">
        <f>SUM('2013 CER'!AA13,'2014 CER'!AA13,'2015 CER'!AA13,'2016 CER'!AA13,'2017 CER'!AA13,'2018 CER'!AA13,'2019 CER'!AA13,'2020 CER'!AA13,'2021 CER'!AA13)</f>
        <v>0</v>
      </c>
      <c r="AB13" s="68">
        <f>SUM('2013 CER'!AB13,'2014 CER'!AB13,'2015 CER'!AB13,'2016 CER'!AB13,'2017 CER'!AB13,'2018 CER'!AB13,'2019 CER'!AB13,'2020 CER'!AB13,'2021 CER'!AB13)</f>
        <v>0</v>
      </c>
      <c r="AC13" s="68">
        <f>SUM('2013 CER'!AC13,'2014 CER'!AC13,'2015 CER'!AC13,'2016 CER'!AC13,'2017 CER'!AC13,'2018 CER'!AC13,'2019 CER'!AC13,'2020 CER'!AC13,'2021 CER'!AC13)</f>
        <v>7000</v>
      </c>
      <c r="AD13" s="68">
        <f>SUM('2013 CER'!AD13,'2014 CER'!AD13,'2015 CER'!AD13,'2016 CER'!AD13,'2017 CER'!AD13,'2018 CER'!AD13,'2019 CER'!AD13,'2020 CER'!AD13,'2021 CER'!AD13)</f>
        <v>0</v>
      </c>
      <c r="AE13" s="68">
        <f>SUM('2013 CER'!AE13,'2014 CER'!AE13,'2015 CER'!AE13,'2016 CER'!AE13,'2017 CER'!AE13,'2018 CER'!AE13,'2019 CER'!AE13,'2020 CER'!AE13,'2021 CER'!AE13)</f>
        <v>0</v>
      </c>
      <c r="AF13" s="68">
        <f>SUM('2013 CER'!AF13,'2014 CER'!AF13,'2015 CER'!AF13,'2016 CER'!AF13,'2017 CER'!AF13,'2018 CER'!AF13,'2019 CER'!AF13,'2020 CER'!AF13,'2021 CER'!AF13)</f>
        <v>0</v>
      </c>
      <c r="AG13" s="68">
        <f>SUM('2013 CER'!AG13,'2014 CER'!AG13,'2015 CER'!AG13,'2016 CER'!AG13,'2017 CER'!AG13,'2018 CER'!AG13,'2019 CER'!AG13,'2020 CER'!AG13,'2021 CER'!AG13)</f>
        <v>0</v>
      </c>
      <c r="AH13" s="68">
        <f>SUM('2013 CER'!AH13,'2014 CER'!AH13,'2015 CER'!AH13,'2016 CER'!AH13,'2017 CER'!AH13,'2018 CER'!AH13,'2019 CER'!AH13,'2020 CER'!AH13,'2021 CER'!AH13)</f>
        <v>0</v>
      </c>
      <c r="AI13" s="68">
        <f>SUM('2013 CER'!AI13,'2014 CER'!AI13,'2015 CER'!AI13,'2016 CER'!AI13,'2017 CER'!AI13,'2018 CER'!AI13,'2019 CER'!AI13,'2020 CER'!AI13,'2021 CER'!AI13)</f>
        <v>0</v>
      </c>
      <c r="AJ13" s="68">
        <f>SUM('2013 CER'!AJ13,'2014 CER'!AJ13,'2015 CER'!AJ13,'2016 CER'!AJ13,'2017 CER'!AJ13,'2018 CER'!AJ13,'2019 CER'!AJ13,'2020 CER'!AJ13,'2021 CER'!AJ13)</f>
        <v>0</v>
      </c>
      <c r="AK13" s="68">
        <f>SUM('2013 CER'!AK13,'2014 CER'!AK13,'2015 CER'!AK13,'2016 CER'!AK13,'2017 CER'!AK13,'2018 CER'!AK13,'2019 CER'!AK13,'2020 CER'!AK13,'2021 CER'!AK13)</f>
        <v>0</v>
      </c>
      <c r="AL13" s="68">
        <f>SUM('2013 CER'!AL13,'2014 CER'!AL13,'2015 CER'!AL13,'2016 CER'!AL13,'2017 CER'!AL13,'2018 CER'!AL13,'2019 CER'!AL13,'2020 CER'!AL13,'2021 CER'!AL13)</f>
        <v>0</v>
      </c>
      <c r="AM13" s="68">
        <f>SUM('2013 CER'!AM13,'2014 CER'!AM13,'2015 CER'!AM13,'2016 CER'!AM13,'2017 CER'!AM13,'2018 CER'!AM13,'2019 CER'!AM13,'2020 CER'!AM13,'2021 CER'!AM13)</f>
        <v>0</v>
      </c>
      <c r="AN13" s="79">
        <f>SUM('2013 CER'!AN13,'2014 CER'!AN13,'2015 CER'!AN13,'2016 CER'!AN13,'2017 CER'!AN13,'2018 CER'!AN13,'2019 CER'!AN13,'2020 CER'!AN13,'2021 CER'!AN13)</f>
        <v>0</v>
      </c>
    </row>
    <row r="14" spans="1:40" x14ac:dyDescent="0.15">
      <c r="A14" s="72" t="s">
        <v>6</v>
      </c>
      <c r="B14" s="80">
        <f t="shared" si="1"/>
        <v>3734415</v>
      </c>
      <c r="C14" s="68">
        <f>SUM('2013 CER'!C14,'2014 CER'!C14,'2015 CER'!C14,'2016 CER'!C14,'2017 CER'!C14,'2018 CER'!C14)</f>
        <v>0</v>
      </c>
      <c r="D14" s="68">
        <f>SUM('2013 CER'!D14,'2014 CER'!D14,'2015 CER'!D14,'2016 CER'!D14,'2017 CER'!D14,'2018 CER'!D14,'2019 CER'!D14,'2020 CER'!D14,'2021 CER'!D14)</f>
        <v>2561102</v>
      </c>
      <c r="E14" s="68">
        <f>SUM('2013 CER'!E14,'2014 CER'!E14,'2015 CER'!E14,'2016 CER'!E14,'2017 CER'!E14,'2018 CER'!E14,'2019 CER'!E14,'2020 CER'!E14,'2021 CER'!E14)</f>
        <v>0</v>
      </c>
      <c r="F14" s="68">
        <f>SUM('2013 CER'!F14,'2014 CER'!F14,'2015 CER'!F14,'2016 CER'!F14,'2017 CER'!F14,'2018 CER'!F14,'2019 CER'!F14,'2020 CER'!F14,'2021 CER'!F14)</f>
        <v>0</v>
      </c>
      <c r="G14" s="68">
        <f>SUM('2013 CER'!G14,'2014 CER'!G14,'2015 CER'!G14,'2016 CER'!G14,'2017 CER'!G14,'2018 CER'!G14,'2019 CER'!G14,'2020 CER'!G14,'2021 CER'!G14)</f>
        <v>0</v>
      </c>
      <c r="H14" s="68">
        <f>SUM('2013 CER'!H14,'2014 CER'!H14,'2015 CER'!H14,'2016 CER'!H14,'2017 CER'!H14,'2018 CER'!H14,'2019 CER'!H14,'2020 CER'!H14,'2021 CER'!H14)</f>
        <v>0</v>
      </c>
      <c r="I14" s="68">
        <f>SUM('2013 CER'!I14,'2014 CER'!I14,'2015 CER'!I14,'2016 CER'!I14,'2017 CER'!I14,'2018 CER'!I14,'2019 CER'!I14,'2020 CER'!I14,'2021 CER'!I14)</f>
        <v>0</v>
      </c>
      <c r="J14" s="68">
        <f>SUM('2013 CER'!J14,'2014 CER'!J14,'2015 CER'!J14,'2016 CER'!J14,'2017 CER'!J14,'2018 CER'!J14,'2019 CER'!J14,'2020 CER'!J14,'2021 CER'!J14)</f>
        <v>0</v>
      </c>
      <c r="K14" s="68">
        <f>SUM('2013 CER'!K14,'2014 CER'!K14,'2015 CER'!K14,'2016 CER'!K14,'2017 CER'!K14,'2018 CER'!K14,'2019 CER'!K14,'2020 CER'!K14,'2021 CER'!K14)</f>
        <v>0</v>
      </c>
      <c r="L14" s="68">
        <f>SUM('2013 CER'!L14,'2014 CER'!L14,'2015 CER'!L14,'2016 CER'!L14,'2017 CER'!L14,'2018 CER'!L14,'2019 CER'!L14,'2020 CER'!L14,'2021 CER'!L14)</f>
        <v>0</v>
      </c>
      <c r="M14" s="32">
        <f>SUM('2013 CER'!M14,'2014 CER'!M14,'2015 CER'!M14,'2016 CER'!M14,'2017 CER'!M14,'2018 CER'!M14,'2019 CER'!M14,'2020 CER'!M14,'2021 CER'!M14)</f>
        <v>0</v>
      </c>
      <c r="N14" s="68">
        <f>SUM('2013 CER'!N14,'2014 CER'!N14,'2015 CER'!N14,'2016 CER'!N14,'2017 CER'!N14,'2018 CER'!N14,'2019 CER'!N14,'2020 CER'!N14,'2021 CER'!N14)</f>
        <v>0</v>
      </c>
      <c r="O14" s="68">
        <f>SUM('2013 CER'!O14,'2014 CER'!O14,'2015 CER'!O14,'2016 CER'!O14,'2017 CER'!O14,'2018 CER'!O14,'2019 CER'!O14,'2020 CER'!O14,'2021 CER'!O14)</f>
        <v>0</v>
      </c>
      <c r="P14" s="68">
        <f>SUM('2013 CER'!P14,'2014 CER'!P14,'2015 CER'!P14,'2016 CER'!P14,'2017 CER'!P14,'2018 CER'!P14,'2019 CER'!P14,'2020 CER'!P14,'2021 CER'!P14)</f>
        <v>0</v>
      </c>
      <c r="Q14" s="68">
        <f>SUM('2013 CER'!Q14,'2014 CER'!Q14,'2015 CER'!Q14,'2016 CER'!Q14,'2017 CER'!Q14,'2018 CER'!Q14,'2019 CER'!Q14,'2020 CER'!Q14,'2021 CER'!Q14)</f>
        <v>645000</v>
      </c>
      <c r="R14" s="68">
        <f>SUM('2013 CER'!R14,'2014 CER'!R14,'2015 CER'!R14,'2016 CER'!R14,'2017 CER'!R14,'2018 CER'!R14,'2019 CER'!R14,'2020 CER'!R14,'2021 CER'!R14)</f>
        <v>0</v>
      </c>
      <c r="S14" s="68">
        <f>SUM('2013 CER'!S14,'2014 CER'!S14,'2015 CER'!S14,'2016 CER'!S14,'2017 CER'!S14,'2018 CER'!S14,'2019 CER'!S14,'2020 CER'!S14,'2021 CER'!S14)</f>
        <v>0</v>
      </c>
      <c r="T14" s="68">
        <f>SUM('2013 CER'!T14,'2014 CER'!T14,'2015 CER'!T14,'2016 CER'!T14,'2017 CER'!T14,'2018 CER'!T14,'2019 CER'!T14,'2020 CER'!T14,'2021 CER'!T14)</f>
        <v>0</v>
      </c>
      <c r="U14" s="68">
        <f>SUM('2013 CER'!U14,'2014 CER'!U14,'2015 CER'!U14,'2016 CER'!U14,'2017 CER'!U14,'2018 CER'!U14,'2019 CER'!U14,'2020 CER'!U14,'2021 CER'!U14)</f>
        <v>0</v>
      </c>
      <c r="V14" s="68">
        <f>SUM('2013 CER'!V14,'2014 CER'!V14,'2015 CER'!V14,'2016 CER'!V14,'2017 CER'!V14,'2018 CER'!V14,'2019 CER'!V14,'2020 CER'!V14,'2021 CER'!V14)</f>
        <v>0</v>
      </c>
      <c r="W14" s="68">
        <f>SUM('2013 CER'!W14,'2014 CER'!W14,'2015 CER'!W14,'2016 CER'!W14,'2017 CER'!W14,'2018 CER'!W14,'2019 CER'!W14,'2020 CER'!W14,'2021 CER'!W14)</f>
        <v>0</v>
      </c>
      <c r="X14" s="68">
        <f>SUM('2013 CER'!X14,'2014 CER'!X14,'2015 CER'!X14,'2016 CER'!X14,'2017 CER'!X14,'2018 CER'!X14,'2019 CER'!X14,'2020 CER'!X14,'2021 CER'!X14)</f>
        <v>0</v>
      </c>
      <c r="Y14" s="68">
        <f>SUM('2013 CER'!Y14,'2014 CER'!Y14,'2015 CER'!Y14,'2016 CER'!Y14,'2017 CER'!Y14,'2018 CER'!Y14,'2019 CER'!Y14,'2020 CER'!Y14,'2021 CER'!Y14)</f>
        <v>0</v>
      </c>
      <c r="Z14" s="68">
        <f>SUM('2013 CER'!Z14,'2014 CER'!Z14,'2015 CER'!Z14,'2016 CER'!Z14,'2017 CER'!Z14,'2018 CER'!Z14,'2019 CER'!Z14,'2020 CER'!Z14,'2021 CER'!Z14)</f>
        <v>0</v>
      </c>
      <c r="AA14" s="68">
        <f>SUM('2013 CER'!AA14,'2014 CER'!AA14,'2015 CER'!AA14,'2016 CER'!AA14,'2017 CER'!AA14,'2018 CER'!AA14,'2019 CER'!AA14,'2020 CER'!AA14,'2021 CER'!AA14)</f>
        <v>0</v>
      </c>
      <c r="AB14" s="68">
        <f>SUM('2013 CER'!AB14,'2014 CER'!AB14,'2015 CER'!AB14,'2016 CER'!AB14,'2017 CER'!AB14,'2018 CER'!AB14,'2019 CER'!AB14,'2020 CER'!AB14,'2021 CER'!AB14)</f>
        <v>206909</v>
      </c>
      <c r="AC14" s="68">
        <f>SUM('2013 CER'!AC14,'2014 CER'!AC14,'2015 CER'!AC14,'2016 CER'!AC14,'2017 CER'!AC14,'2018 CER'!AC14,'2019 CER'!AC14,'2020 CER'!AC14,'2021 CER'!AC14)</f>
        <v>0</v>
      </c>
      <c r="AD14" s="68">
        <f>SUM('2013 CER'!AD14,'2014 CER'!AD14,'2015 CER'!AD14,'2016 CER'!AD14,'2017 CER'!AD14,'2018 CER'!AD14,'2019 CER'!AD14,'2020 CER'!AD14,'2021 CER'!AD14)</f>
        <v>0</v>
      </c>
      <c r="AE14" s="68">
        <f>SUM('2013 CER'!AE14,'2014 CER'!AE14,'2015 CER'!AE14,'2016 CER'!AE14,'2017 CER'!AE14,'2018 CER'!AE14,'2019 CER'!AE14,'2020 CER'!AE14,'2021 CER'!AE14)</f>
        <v>32772</v>
      </c>
      <c r="AF14" s="68">
        <f>SUM('2013 CER'!AF14,'2014 CER'!AF14,'2015 CER'!AF14,'2016 CER'!AF14,'2017 CER'!AF14,'2018 CER'!AF14,'2019 CER'!AF14,'2020 CER'!AF14,'2021 CER'!AF14)</f>
        <v>0</v>
      </c>
      <c r="AG14" s="68">
        <f>SUM('2013 CER'!AG14,'2014 CER'!AG14,'2015 CER'!AG14,'2016 CER'!AG14,'2017 CER'!AG14,'2018 CER'!AG14,'2019 CER'!AG14,'2020 CER'!AG14,'2021 CER'!AG14)</f>
        <v>0</v>
      </c>
      <c r="AH14" s="68">
        <f>SUM('2013 CER'!AH14,'2014 CER'!AH14,'2015 CER'!AH14,'2016 CER'!AH14,'2017 CER'!AH14,'2018 CER'!AH14,'2019 CER'!AH14,'2020 CER'!AH14,'2021 CER'!AH14)</f>
        <v>0</v>
      </c>
      <c r="AI14" s="68">
        <f>SUM('2013 CER'!AI14,'2014 CER'!AI14,'2015 CER'!AI14,'2016 CER'!AI14,'2017 CER'!AI14,'2018 CER'!AI14,'2019 CER'!AI14,'2020 CER'!AI14,'2021 CER'!AI14)</f>
        <v>0</v>
      </c>
      <c r="AJ14" s="68">
        <f>SUM('2013 CER'!AJ14,'2014 CER'!AJ14,'2015 CER'!AJ14,'2016 CER'!AJ14,'2017 CER'!AJ14,'2018 CER'!AJ14,'2019 CER'!AJ14,'2020 CER'!AJ14,'2021 CER'!AJ14)</f>
        <v>288632</v>
      </c>
      <c r="AK14" s="68">
        <f>SUM('2013 CER'!AK14,'2014 CER'!AK14,'2015 CER'!AK14,'2016 CER'!AK14,'2017 CER'!AK14,'2018 CER'!AK14,'2019 CER'!AK14,'2020 CER'!AK14,'2021 CER'!AK14)</f>
        <v>0</v>
      </c>
      <c r="AL14" s="68">
        <f>SUM('2013 CER'!AL14,'2014 CER'!AL14,'2015 CER'!AL14,'2016 CER'!AL14,'2017 CER'!AL14,'2018 CER'!AL14,'2019 CER'!AL14,'2020 CER'!AL14,'2021 CER'!AL14)</f>
        <v>0</v>
      </c>
      <c r="AM14" s="68">
        <f>SUM('2013 CER'!AM14,'2014 CER'!AM14,'2015 CER'!AM14,'2016 CER'!AM14,'2017 CER'!AM14,'2018 CER'!AM14,'2019 CER'!AM14,'2020 CER'!AM14,'2021 CER'!AM14)</f>
        <v>0</v>
      </c>
      <c r="AN14" s="79">
        <f>SUM('2013 CER'!AN14,'2014 CER'!AN14,'2015 CER'!AN14,'2016 CER'!AN14,'2017 CER'!AN14,'2018 CER'!AN14,'2019 CER'!AN14,'2020 CER'!AN14,'2021 CER'!AN14)</f>
        <v>0</v>
      </c>
    </row>
    <row r="15" spans="1:40" x14ac:dyDescent="0.15">
      <c r="A15" s="72" t="s">
        <v>12</v>
      </c>
      <c r="B15" s="80">
        <f t="shared" si="1"/>
        <v>48342369</v>
      </c>
      <c r="C15" s="68">
        <f>SUM('2013 CER'!C15,'2014 CER'!C15,'2015 CER'!C15,'2016 CER'!C15,'2017 CER'!C15,'2018 CER'!C15)</f>
        <v>0</v>
      </c>
      <c r="D15" s="68">
        <f>SUM('2013 CER'!D15,'2014 CER'!D15,'2015 CER'!D15,'2016 CER'!D15,'2017 CER'!D15,'2018 CER'!D15,'2019 CER'!D15,'2020 CER'!D15,'2021 CER'!D15)</f>
        <v>30322027</v>
      </c>
      <c r="E15" s="68">
        <f>SUM('2013 CER'!E15,'2014 CER'!E15,'2015 CER'!E15,'2016 CER'!E15,'2017 CER'!E15,'2018 CER'!E15,'2019 CER'!E15,'2020 CER'!E15,'2021 CER'!E15)</f>
        <v>0</v>
      </c>
      <c r="F15" s="68">
        <f>SUM('2013 CER'!F15,'2014 CER'!F15,'2015 CER'!F15,'2016 CER'!F15,'2017 CER'!F15,'2018 CER'!F15,'2019 CER'!F15,'2020 CER'!F15,'2021 CER'!F15)</f>
        <v>0</v>
      </c>
      <c r="G15" s="68">
        <f>SUM('2013 CER'!G15,'2014 CER'!G15,'2015 CER'!G15,'2016 CER'!G15,'2017 CER'!G15,'2018 CER'!G15,'2019 CER'!G15,'2020 CER'!G15,'2021 CER'!G15)</f>
        <v>0</v>
      </c>
      <c r="H15" s="68">
        <f>SUM('2013 CER'!H15,'2014 CER'!H15,'2015 CER'!H15,'2016 CER'!H15,'2017 CER'!H15,'2018 CER'!H15,'2019 CER'!H15,'2020 CER'!H15,'2021 CER'!H15)</f>
        <v>0</v>
      </c>
      <c r="I15" s="68">
        <f>SUM('2013 CER'!I15,'2014 CER'!I15,'2015 CER'!I15,'2016 CER'!I15,'2017 CER'!I15,'2018 CER'!I15,'2019 CER'!I15,'2020 CER'!I15,'2021 CER'!I15)</f>
        <v>0</v>
      </c>
      <c r="J15" s="68">
        <f>SUM('2013 CER'!J15,'2014 CER'!J15,'2015 CER'!J15,'2016 CER'!J15,'2017 CER'!J15,'2018 CER'!J15,'2019 CER'!J15,'2020 CER'!J15,'2021 CER'!J15)</f>
        <v>0</v>
      </c>
      <c r="K15" s="68">
        <f>SUM('2013 CER'!K15,'2014 CER'!K15,'2015 CER'!K15,'2016 CER'!K15,'2017 CER'!K15,'2018 CER'!K15,'2019 CER'!K15,'2020 CER'!K15,'2021 CER'!K15)</f>
        <v>0</v>
      </c>
      <c r="L15" s="68">
        <f>SUM('2013 CER'!L15,'2014 CER'!L15,'2015 CER'!L15,'2016 CER'!L15,'2017 CER'!L15,'2018 CER'!L15,'2019 CER'!L15,'2020 CER'!L15,'2021 CER'!L15)</f>
        <v>0</v>
      </c>
      <c r="M15" s="68">
        <f>SUM('2013 CER'!M15,'2014 CER'!M15,'2015 CER'!M15,'2016 CER'!M15,'2017 CER'!M15,'2018 CER'!M15,'2019 CER'!M15,'2020 CER'!M15,'2021 CER'!M15)</f>
        <v>1200087</v>
      </c>
      <c r="N15" s="32">
        <f>SUM('2013 CER'!N15,'2014 CER'!N15,'2015 CER'!N15,'2016 CER'!N15,'2017 CER'!N15,'2018 CER'!N15,'2019 CER'!N15,'2020 CER'!N15,'2021 CER'!N15)</f>
        <v>0</v>
      </c>
      <c r="O15" s="68">
        <f>SUM('2013 CER'!O15,'2014 CER'!O15,'2015 CER'!O15,'2016 CER'!O15,'2017 CER'!O15,'2018 CER'!O15,'2019 CER'!O15,'2020 CER'!O15,'2021 CER'!O15)</f>
        <v>0</v>
      </c>
      <c r="P15" s="68">
        <f>SUM('2013 CER'!P15,'2014 CER'!P15,'2015 CER'!P15,'2016 CER'!P15,'2017 CER'!P15,'2018 CER'!P15,'2019 CER'!P15,'2020 CER'!P15,'2021 CER'!P15)</f>
        <v>0</v>
      </c>
      <c r="Q15" s="68">
        <f>SUM('2013 CER'!Q15,'2014 CER'!Q15,'2015 CER'!Q15,'2016 CER'!Q15,'2017 CER'!Q15,'2018 CER'!Q15,'2019 CER'!Q15,'2020 CER'!Q15,'2021 CER'!Q15)</f>
        <v>0</v>
      </c>
      <c r="R15" s="68">
        <f>SUM('2013 CER'!R15,'2014 CER'!R15,'2015 CER'!R15,'2016 CER'!R15,'2017 CER'!R15,'2018 CER'!R15,'2019 CER'!R15,'2020 CER'!R15,'2021 CER'!R15)</f>
        <v>0</v>
      </c>
      <c r="S15" s="68">
        <f>SUM('2013 CER'!S15,'2014 CER'!S15,'2015 CER'!S15,'2016 CER'!S15,'2017 CER'!S15,'2018 CER'!S15,'2019 CER'!S15,'2020 CER'!S15,'2021 CER'!S15)</f>
        <v>0</v>
      </c>
      <c r="T15" s="68">
        <f>SUM('2013 CER'!T15,'2014 CER'!T15,'2015 CER'!T15,'2016 CER'!T15,'2017 CER'!T15,'2018 CER'!T15,'2019 CER'!T15,'2020 CER'!T15,'2021 CER'!T15)</f>
        <v>0</v>
      </c>
      <c r="U15" s="68">
        <f>SUM('2013 CER'!U15,'2014 CER'!U15,'2015 CER'!U15,'2016 CER'!U15,'2017 CER'!U15,'2018 CER'!U15,'2019 CER'!U15,'2020 CER'!U15,'2021 CER'!U15)</f>
        <v>0</v>
      </c>
      <c r="V15" s="68">
        <f>SUM('2013 CER'!V15,'2014 CER'!V15,'2015 CER'!V15,'2016 CER'!V15,'2017 CER'!V15,'2018 CER'!V15,'2019 CER'!V15,'2020 CER'!V15,'2021 CER'!V15)</f>
        <v>4659339</v>
      </c>
      <c r="W15" s="68">
        <f>SUM('2013 CER'!W15,'2014 CER'!W15,'2015 CER'!W15,'2016 CER'!W15,'2017 CER'!W15,'2018 CER'!W15,'2019 CER'!W15,'2020 CER'!W15,'2021 CER'!W15)</f>
        <v>0</v>
      </c>
      <c r="X15" s="68">
        <f>SUM('2013 CER'!X15,'2014 CER'!X15,'2015 CER'!X15,'2016 CER'!X15,'2017 CER'!X15,'2018 CER'!X15,'2019 CER'!X15,'2020 CER'!X15,'2021 CER'!X15)</f>
        <v>0</v>
      </c>
      <c r="Y15" s="68">
        <f>SUM('2013 CER'!Y15,'2014 CER'!Y15,'2015 CER'!Y15,'2016 CER'!Y15,'2017 CER'!Y15,'2018 CER'!Y15,'2019 CER'!Y15,'2020 CER'!Y15,'2021 CER'!Y15)</f>
        <v>0</v>
      </c>
      <c r="Z15" s="68">
        <f>SUM('2013 CER'!Z15,'2014 CER'!Z15,'2015 CER'!Z15,'2016 CER'!Z15,'2017 CER'!Z15,'2018 CER'!Z15,'2019 CER'!Z15,'2020 CER'!Z15,'2021 CER'!Z15)</f>
        <v>0</v>
      </c>
      <c r="AA15" s="68">
        <f>SUM('2013 CER'!AA15,'2014 CER'!AA15,'2015 CER'!AA15,'2016 CER'!AA15,'2017 CER'!AA15,'2018 CER'!AA15,'2019 CER'!AA15,'2020 CER'!AA15,'2021 CER'!AA15)</f>
        <v>1605699</v>
      </c>
      <c r="AB15" s="68">
        <f>SUM('2013 CER'!AB15,'2014 CER'!AB15,'2015 CER'!AB15,'2016 CER'!AB15,'2017 CER'!AB15,'2018 CER'!AB15,'2019 CER'!AB15,'2020 CER'!AB15,'2021 CER'!AB15)</f>
        <v>449932</v>
      </c>
      <c r="AC15" s="68">
        <f>SUM('2013 CER'!AC15,'2014 CER'!AC15,'2015 CER'!AC15,'2016 CER'!AC15,'2017 CER'!AC15,'2018 CER'!AC15,'2019 CER'!AC15,'2020 CER'!AC15,'2021 CER'!AC15)</f>
        <v>3416</v>
      </c>
      <c r="AD15" s="68">
        <f>SUM('2013 CER'!AD15,'2014 CER'!AD15,'2015 CER'!AD15,'2016 CER'!AD15,'2017 CER'!AD15,'2018 CER'!AD15,'2019 CER'!AD15,'2020 CER'!AD15,'2021 CER'!AD15)</f>
        <v>519270</v>
      </c>
      <c r="AE15" s="68">
        <f>SUM('2013 CER'!AE15,'2014 CER'!AE15,'2015 CER'!AE15,'2016 CER'!AE15,'2017 CER'!AE15,'2018 CER'!AE15,'2019 CER'!AE15,'2020 CER'!AE15,'2021 CER'!AE15)</f>
        <v>1967453</v>
      </c>
      <c r="AF15" s="68">
        <f>SUM('2013 CER'!AF15,'2014 CER'!AF15,'2015 CER'!AF15,'2016 CER'!AF15,'2017 CER'!AF15,'2018 CER'!AF15,'2019 CER'!AF15,'2020 CER'!AF15,'2021 CER'!AF15)</f>
        <v>0</v>
      </c>
      <c r="AG15" s="68">
        <f>SUM('2013 CER'!AG15,'2014 CER'!AG15,'2015 CER'!AG15,'2016 CER'!AG15,'2017 CER'!AG15,'2018 CER'!AG15,'2019 CER'!AG15,'2020 CER'!AG15,'2021 CER'!AG15)</f>
        <v>42000</v>
      </c>
      <c r="AH15" s="68">
        <f>SUM('2013 CER'!AH15,'2014 CER'!AH15,'2015 CER'!AH15,'2016 CER'!AH15,'2017 CER'!AH15,'2018 CER'!AH15,'2019 CER'!AH15,'2020 CER'!AH15,'2021 CER'!AH15)</f>
        <v>0</v>
      </c>
      <c r="AI15" s="68">
        <f>SUM('2013 CER'!AI15,'2014 CER'!AI15,'2015 CER'!AI15,'2016 CER'!AI15,'2017 CER'!AI15,'2018 CER'!AI15,'2019 CER'!AI15,'2020 CER'!AI15,'2021 CER'!AI15)</f>
        <v>29000</v>
      </c>
      <c r="AJ15" s="68">
        <f>SUM('2013 CER'!AJ15,'2014 CER'!AJ15,'2015 CER'!AJ15,'2016 CER'!AJ15,'2017 CER'!AJ15,'2018 CER'!AJ15,'2019 CER'!AJ15,'2020 CER'!AJ15,'2021 CER'!AJ15)</f>
        <v>7544146</v>
      </c>
      <c r="AK15" s="68">
        <f>SUM('2013 CER'!AK15,'2014 CER'!AK15,'2015 CER'!AK15,'2016 CER'!AK15,'2017 CER'!AK15,'2018 CER'!AK15,'2019 CER'!AK15,'2020 CER'!AK15,'2021 CER'!AK15)</f>
        <v>0</v>
      </c>
      <c r="AL15" s="68">
        <f>SUM('2013 CER'!AL15,'2014 CER'!AL15,'2015 CER'!AL15,'2016 CER'!AL15,'2017 CER'!AL15,'2018 CER'!AL15,'2019 CER'!AL15,'2020 CER'!AL15,'2021 CER'!AL15)</f>
        <v>0</v>
      </c>
      <c r="AM15" s="68">
        <f>SUM('2013 CER'!AM15,'2014 CER'!AM15,'2015 CER'!AM15,'2016 CER'!AM15,'2017 CER'!AM15,'2018 CER'!AM15,'2019 CER'!AM15,'2020 CER'!AM15,'2021 CER'!AM15)</f>
        <v>0</v>
      </c>
      <c r="AN15" s="79">
        <f>SUM('2013 CER'!AN15,'2014 CER'!AN15,'2015 CER'!AN15,'2016 CER'!AN15,'2017 CER'!AN15,'2018 CER'!AN15,'2019 CER'!AN15,'2020 CER'!AN15,'2021 CER'!AN15)</f>
        <v>0</v>
      </c>
    </row>
    <row r="16" spans="1:40" x14ac:dyDescent="0.15">
      <c r="A16" s="72" t="s">
        <v>1</v>
      </c>
      <c r="B16" s="80">
        <f t="shared" si="1"/>
        <v>240000</v>
      </c>
      <c r="C16" s="68">
        <f>SUM('2013 CER'!C16,'2014 CER'!C16,'2015 CER'!C16,'2016 CER'!C16,'2017 CER'!C16,'2018 CER'!C16)</f>
        <v>0</v>
      </c>
      <c r="D16" s="68">
        <f>SUM('2013 CER'!D16,'2014 CER'!D16,'2015 CER'!D16,'2016 CER'!D16,'2017 CER'!D16,'2018 CER'!D16,'2019 CER'!D16,'2020 CER'!D16,'2021 CER'!D16)</f>
        <v>0</v>
      </c>
      <c r="E16" s="68">
        <f>SUM('2013 CER'!E16,'2014 CER'!E16,'2015 CER'!E16,'2016 CER'!E16,'2017 CER'!E16,'2018 CER'!E16,'2019 CER'!E16,'2020 CER'!E16,'2021 CER'!E16)</f>
        <v>0</v>
      </c>
      <c r="F16" s="68">
        <f>SUM('2013 CER'!F16,'2014 CER'!F16,'2015 CER'!F16,'2016 CER'!F16,'2017 CER'!F16,'2018 CER'!F16,'2019 CER'!F16,'2020 CER'!F16,'2021 CER'!F16)</f>
        <v>0</v>
      </c>
      <c r="G16" s="68">
        <f>SUM('2013 CER'!G16,'2014 CER'!G16,'2015 CER'!G16,'2016 CER'!G16,'2017 CER'!G16,'2018 CER'!G16,'2019 CER'!G16,'2020 CER'!G16,'2021 CER'!G16)</f>
        <v>0</v>
      </c>
      <c r="H16" s="68">
        <f>SUM('2013 CER'!H16,'2014 CER'!H16,'2015 CER'!H16,'2016 CER'!H16,'2017 CER'!H16,'2018 CER'!H16,'2019 CER'!H16,'2020 CER'!H16,'2021 CER'!H16)</f>
        <v>0</v>
      </c>
      <c r="I16" s="68">
        <f>SUM('2013 CER'!I16,'2014 CER'!I16,'2015 CER'!I16,'2016 CER'!I16,'2017 CER'!I16,'2018 CER'!I16,'2019 CER'!I16,'2020 CER'!I16,'2021 CER'!I16)</f>
        <v>0</v>
      </c>
      <c r="J16" s="68">
        <f>SUM('2013 CER'!J16,'2014 CER'!J16,'2015 CER'!J16,'2016 CER'!J16,'2017 CER'!J16,'2018 CER'!J16,'2019 CER'!J16,'2020 CER'!J16,'2021 CER'!J16)</f>
        <v>0</v>
      </c>
      <c r="K16" s="68">
        <f>SUM('2013 CER'!K16,'2014 CER'!K16,'2015 CER'!K16,'2016 CER'!K16,'2017 CER'!K16,'2018 CER'!K16,'2019 CER'!K16,'2020 CER'!K16,'2021 CER'!K16)</f>
        <v>0</v>
      </c>
      <c r="L16" s="68">
        <f>SUM('2013 CER'!L16,'2014 CER'!L16,'2015 CER'!L16,'2016 CER'!L16,'2017 CER'!L16,'2018 CER'!L16,'2019 CER'!L16,'2020 CER'!L16,'2021 CER'!L16)</f>
        <v>0</v>
      </c>
      <c r="M16" s="68">
        <f>SUM('2013 CER'!M16,'2014 CER'!M16,'2015 CER'!M16,'2016 CER'!M16,'2017 CER'!M16,'2018 CER'!M16,'2019 CER'!M16,'2020 CER'!M16,'2021 CER'!M16)</f>
        <v>0</v>
      </c>
      <c r="N16" s="68">
        <f>SUM('2013 CER'!N16,'2014 CER'!N16,'2015 CER'!N16,'2016 CER'!N16,'2017 CER'!N16,'2018 CER'!N16,'2019 CER'!N16,'2020 CER'!N16,'2021 CER'!N16)</f>
        <v>0</v>
      </c>
      <c r="O16" s="32">
        <f>SUM('2013 CER'!O16,'2014 CER'!O16,'2015 CER'!O16,'2016 CER'!O16,'2017 CER'!O16,'2018 CER'!O16,'2019 CER'!O16,'2020 CER'!O16,'2021 CER'!O16)</f>
        <v>0</v>
      </c>
      <c r="P16" s="68">
        <f>SUM('2013 CER'!P16,'2014 CER'!P16,'2015 CER'!P16,'2016 CER'!P16,'2017 CER'!P16,'2018 CER'!P16,'2019 CER'!P16,'2020 CER'!P16,'2021 CER'!P16)</f>
        <v>0</v>
      </c>
      <c r="Q16" s="68">
        <f>SUM('2013 CER'!Q16,'2014 CER'!Q16,'2015 CER'!Q16,'2016 CER'!Q16,'2017 CER'!Q16,'2018 CER'!Q16,'2019 CER'!Q16,'2020 CER'!Q16,'2021 CER'!Q16)</f>
        <v>0</v>
      </c>
      <c r="R16" s="68">
        <f>SUM('2013 CER'!R16,'2014 CER'!R16,'2015 CER'!R16,'2016 CER'!R16,'2017 CER'!R16,'2018 CER'!R16,'2019 CER'!R16,'2020 CER'!R16,'2021 CER'!R16)</f>
        <v>0</v>
      </c>
      <c r="S16" s="68">
        <f>SUM('2013 CER'!S16,'2014 CER'!S16,'2015 CER'!S16,'2016 CER'!S16,'2017 CER'!S16,'2018 CER'!S16,'2019 CER'!S16,'2020 CER'!S16,'2021 CER'!S16)</f>
        <v>0</v>
      </c>
      <c r="T16" s="68">
        <f>SUM('2013 CER'!T16,'2014 CER'!T16,'2015 CER'!T16,'2016 CER'!T16,'2017 CER'!T16,'2018 CER'!T16,'2019 CER'!T16,'2020 CER'!T16,'2021 CER'!T16)</f>
        <v>0</v>
      </c>
      <c r="U16" s="68">
        <f>SUM('2013 CER'!U16,'2014 CER'!U16,'2015 CER'!U16,'2016 CER'!U16,'2017 CER'!U16,'2018 CER'!U16,'2019 CER'!U16,'2020 CER'!U16,'2021 CER'!U16)</f>
        <v>0</v>
      </c>
      <c r="V16" s="68">
        <f>SUM('2013 CER'!V16,'2014 CER'!V16,'2015 CER'!V16,'2016 CER'!V16,'2017 CER'!V16,'2018 CER'!V16,'2019 CER'!V16,'2020 CER'!V16,'2021 CER'!V16)</f>
        <v>0</v>
      </c>
      <c r="W16" s="68">
        <f>SUM('2013 CER'!W16,'2014 CER'!W16,'2015 CER'!W16,'2016 CER'!W16,'2017 CER'!W16,'2018 CER'!W16,'2019 CER'!W16,'2020 CER'!W16,'2021 CER'!W16)</f>
        <v>0</v>
      </c>
      <c r="X16" s="68">
        <f>SUM('2013 CER'!X16,'2014 CER'!X16,'2015 CER'!X16,'2016 CER'!X16,'2017 CER'!X16,'2018 CER'!X16,'2019 CER'!X16,'2020 CER'!X16,'2021 CER'!X16)</f>
        <v>0</v>
      </c>
      <c r="Y16" s="68">
        <f>SUM('2013 CER'!Y16,'2014 CER'!Y16,'2015 CER'!Y16,'2016 CER'!Y16,'2017 CER'!Y16,'2018 CER'!Y16,'2019 CER'!Y16,'2020 CER'!Y16,'2021 CER'!Y16)</f>
        <v>0</v>
      </c>
      <c r="Z16" s="68">
        <f>SUM('2013 CER'!Z16,'2014 CER'!Z16,'2015 CER'!Z16,'2016 CER'!Z16,'2017 CER'!Z16,'2018 CER'!Z16,'2019 CER'!Z16,'2020 CER'!Z16,'2021 CER'!Z16)</f>
        <v>0</v>
      </c>
      <c r="AA16" s="68">
        <f>SUM('2013 CER'!AA16,'2014 CER'!AA16,'2015 CER'!AA16,'2016 CER'!AA16,'2017 CER'!AA16,'2018 CER'!AA16,'2019 CER'!AA16,'2020 CER'!AA16,'2021 CER'!AA16)</f>
        <v>240000</v>
      </c>
      <c r="AB16" s="68">
        <f>SUM('2013 CER'!AB16,'2014 CER'!AB16,'2015 CER'!AB16,'2016 CER'!AB16,'2017 CER'!AB16,'2018 CER'!AB16,'2019 CER'!AB16,'2020 CER'!AB16,'2021 CER'!AB16)</f>
        <v>0</v>
      </c>
      <c r="AC16" s="68">
        <f>SUM('2013 CER'!AC16,'2014 CER'!AC16,'2015 CER'!AC16,'2016 CER'!AC16,'2017 CER'!AC16,'2018 CER'!AC16,'2019 CER'!AC16,'2020 CER'!AC16,'2021 CER'!AC16)</f>
        <v>0</v>
      </c>
      <c r="AD16" s="68">
        <f>SUM('2013 CER'!AD16,'2014 CER'!AD16,'2015 CER'!AD16,'2016 CER'!AD16,'2017 CER'!AD16,'2018 CER'!AD16,'2019 CER'!AD16,'2020 CER'!AD16,'2021 CER'!AD16)</f>
        <v>0</v>
      </c>
      <c r="AE16" s="68">
        <f>SUM('2013 CER'!AE16,'2014 CER'!AE16,'2015 CER'!AE16,'2016 CER'!AE16,'2017 CER'!AE16,'2018 CER'!AE16,'2019 CER'!AE16,'2020 CER'!AE16,'2021 CER'!AE16)</f>
        <v>0</v>
      </c>
      <c r="AF16" s="68">
        <f>SUM('2013 CER'!AF16,'2014 CER'!AF16,'2015 CER'!AF16,'2016 CER'!AF16,'2017 CER'!AF16,'2018 CER'!AF16,'2019 CER'!AF16,'2020 CER'!AF16,'2021 CER'!AF16)</f>
        <v>0</v>
      </c>
      <c r="AG16" s="68">
        <f>SUM('2013 CER'!AG16,'2014 CER'!AG16,'2015 CER'!AG16,'2016 CER'!AG16,'2017 CER'!AG16,'2018 CER'!AG16,'2019 CER'!AG16,'2020 CER'!AG16,'2021 CER'!AG16)</f>
        <v>0</v>
      </c>
      <c r="AH16" s="68">
        <f>SUM('2013 CER'!AH16,'2014 CER'!AH16,'2015 CER'!AH16,'2016 CER'!AH16,'2017 CER'!AH16,'2018 CER'!AH16,'2019 CER'!AH16,'2020 CER'!AH16,'2021 CER'!AH16)</f>
        <v>0</v>
      </c>
      <c r="AI16" s="68">
        <f>SUM('2013 CER'!AI16,'2014 CER'!AI16,'2015 CER'!AI16,'2016 CER'!AI16,'2017 CER'!AI16,'2018 CER'!AI16,'2019 CER'!AI16,'2020 CER'!AI16,'2021 CER'!AI16)</f>
        <v>0</v>
      </c>
      <c r="AJ16" s="68">
        <f>SUM('2013 CER'!AJ16,'2014 CER'!AJ16,'2015 CER'!AJ16,'2016 CER'!AJ16,'2017 CER'!AJ16,'2018 CER'!AJ16,'2019 CER'!AJ16,'2020 CER'!AJ16,'2021 CER'!AJ16)</f>
        <v>0</v>
      </c>
      <c r="AK16" s="68">
        <f>SUM('2013 CER'!AK16,'2014 CER'!AK16,'2015 CER'!AK16,'2016 CER'!AK16,'2017 CER'!AK16,'2018 CER'!AK16,'2019 CER'!AK16,'2020 CER'!AK16,'2021 CER'!AK16)</f>
        <v>0</v>
      </c>
      <c r="AL16" s="68">
        <f>SUM('2013 CER'!AL16,'2014 CER'!AL16,'2015 CER'!AL16,'2016 CER'!AL16,'2017 CER'!AL16,'2018 CER'!AL16,'2019 CER'!AL16,'2020 CER'!AL16,'2021 CER'!AL16)</f>
        <v>0</v>
      </c>
      <c r="AM16" s="68">
        <f>SUM('2013 CER'!AM16,'2014 CER'!AM16,'2015 CER'!AM16,'2016 CER'!AM16,'2017 CER'!AM16,'2018 CER'!AM16,'2019 CER'!AM16,'2020 CER'!AM16,'2021 CER'!AM16)</f>
        <v>0</v>
      </c>
      <c r="AN16" s="79">
        <f>SUM('2013 CER'!AN16,'2014 CER'!AN16,'2015 CER'!AN16,'2016 CER'!AN16,'2017 CER'!AN16,'2018 CER'!AN16,'2019 CER'!AN16,'2020 CER'!AN16,'2021 CER'!AN16)</f>
        <v>0</v>
      </c>
    </row>
    <row r="17" spans="1:40" x14ac:dyDescent="0.15">
      <c r="A17" s="72" t="s">
        <v>17</v>
      </c>
      <c r="B17" s="80">
        <f t="shared" si="1"/>
        <v>5360323</v>
      </c>
      <c r="C17" s="68">
        <f>SUM('2013 CER'!C17,'2014 CER'!C17,'2015 CER'!C17,'2016 CER'!C17,'2017 CER'!C17,'2018 CER'!C17)</f>
        <v>0</v>
      </c>
      <c r="D17" s="68">
        <f>SUM('2013 CER'!D17,'2014 CER'!D17,'2015 CER'!D17,'2016 CER'!D17,'2017 CER'!D17,'2018 CER'!D17,'2019 CER'!D17,'2020 CER'!D17,'2021 CER'!D17)</f>
        <v>23647</v>
      </c>
      <c r="E17" s="68">
        <f>SUM('2013 CER'!E17,'2014 CER'!E17,'2015 CER'!E17,'2016 CER'!E17,'2017 CER'!E17,'2018 CER'!E17,'2019 CER'!E17,'2020 CER'!E17,'2021 CER'!E17)</f>
        <v>0</v>
      </c>
      <c r="F17" s="68">
        <f>SUM('2013 CER'!F17,'2014 CER'!F17,'2015 CER'!F17,'2016 CER'!F17,'2017 CER'!F17,'2018 CER'!F17,'2019 CER'!F17,'2020 CER'!F17,'2021 CER'!F17)</f>
        <v>0</v>
      </c>
      <c r="G17" s="68">
        <f>SUM('2013 CER'!G17,'2014 CER'!G17,'2015 CER'!G17,'2016 CER'!G17,'2017 CER'!G17,'2018 CER'!G17,'2019 CER'!G17,'2020 CER'!G17,'2021 CER'!G17)</f>
        <v>0</v>
      </c>
      <c r="H17" s="68">
        <f>SUM('2013 CER'!H17,'2014 CER'!H17,'2015 CER'!H17,'2016 CER'!H17,'2017 CER'!H17,'2018 CER'!H17,'2019 CER'!H17,'2020 CER'!H17,'2021 CER'!H17)</f>
        <v>0</v>
      </c>
      <c r="I17" s="68">
        <f>SUM('2013 CER'!I17,'2014 CER'!I17,'2015 CER'!I17,'2016 CER'!I17,'2017 CER'!I17,'2018 CER'!I17,'2019 CER'!I17,'2020 CER'!I17,'2021 CER'!I17)</f>
        <v>0</v>
      </c>
      <c r="J17" s="68">
        <f>SUM('2013 CER'!J17,'2014 CER'!J17,'2015 CER'!J17,'2016 CER'!J17,'2017 CER'!J17,'2018 CER'!J17,'2019 CER'!J17,'2020 CER'!J17,'2021 CER'!J17)</f>
        <v>0</v>
      </c>
      <c r="K17" s="68">
        <f>SUM('2013 CER'!K17,'2014 CER'!K17,'2015 CER'!K17,'2016 CER'!K17,'2017 CER'!K17,'2018 CER'!K17,'2019 CER'!K17,'2020 CER'!K17,'2021 CER'!K17)</f>
        <v>0</v>
      </c>
      <c r="L17" s="68">
        <f>SUM('2013 CER'!L17,'2014 CER'!L17,'2015 CER'!L17,'2016 CER'!L17,'2017 CER'!L17,'2018 CER'!L17,'2019 CER'!L17,'2020 CER'!L17,'2021 CER'!L17)</f>
        <v>0</v>
      </c>
      <c r="M17" s="68">
        <f>SUM('2013 CER'!M17,'2014 CER'!M17,'2015 CER'!M17,'2016 CER'!M17,'2017 CER'!M17,'2018 CER'!M17,'2019 CER'!M17,'2020 CER'!M17,'2021 CER'!M17)</f>
        <v>0</v>
      </c>
      <c r="N17" s="68">
        <f>SUM('2013 CER'!N17,'2014 CER'!N17,'2015 CER'!N17,'2016 CER'!N17,'2017 CER'!N17,'2018 CER'!N17,'2019 CER'!N17,'2020 CER'!N17,'2021 CER'!N17)</f>
        <v>0</v>
      </c>
      <c r="O17" s="68">
        <f>SUM('2013 CER'!O17,'2014 CER'!O17,'2015 CER'!O17,'2016 CER'!O17,'2017 CER'!O17,'2018 CER'!O17,'2019 CER'!O17,'2020 CER'!O17,'2021 CER'!O17)</f>
        <v>0</v>
      </c>
      <c r="P17" s="32">
        <f>SUM('2013 CER'!P17,'2014 CER'!P17,'2015 CER'!P17,'2016 CER'!P17,'2017 CER'!P17,'2018 CER'!P17,'2019 CER'!P17,'2020 CER'!P17,'2021 CER'!P17)</f>
        <v>5336676</v>
      </c>
      <c r="Q17" s="68">
        <f>SUM('2013 CER'!Q17,'2014 CER'!Q17,'2015 CER'!Q17,'2016 CER'!Q17,'2017 CER'!Q17,'2018 CER'!Q17,'2019 CER'!Q17,'2020 CER'!Q17,'2021 CER'!Q17)</f>
        <v>0</v>
      </c>
      <c r="R17" s="68">
        <f>SUM('2013 CER'!R17,'2014 CER'!R17,'2015 CER'!R17,'2016 CER'!R17,'2017 CER'!R17,'2018 CER'!R17,'2019 CER'!R17,'2020 CER'!R17,'2021 CER'!R17)</f>
        <v>0</v>
      </c>
      <c r="S17" s="68">
        <f>SUM('2013 CER'!S17,'2014 CER'!S17,'2015 CER'!S17,'2016 CER'!S17,'2017 CER'!S17,'2018 CER'!S17,'2019 CER'!S17,'2020 CER'!S17,'2021 CER'!S17)</f>
        <v>0</v>
      </c>
      <c r="T17" s="68">
        <f>SUM('2013 CER'!T17,'2014 CER'!T17,'2015 CER'!T17,'2016 CER'!T17,'2017 CER'!T17,'2018 CER'!T17,'2019 CER'!T17,'2020 CER'!T17,'2021 CER'!T17)</f>
        <v>0</v>
      </c>
      <c r="U17" s="68">
        <f>SUM('2013 CER'!U17,'2014 CER'!U17,'2015 CER'!U17,'2016 CER'!U17,'2017 CER'!U17,'2018 CER'!U17,'2019 CER'!U17,'2020 CER'!U17,'2021 CER'!U17)</f>
        <v>0</v>
      </c>
      <c r="V17" s="68">
        <f>SUM('2013 CER'!V17,'2014 CER'!V17,'2015 CER'!V17,'2016 CER'!V17,'2017 CER'!V17,'2018 CER'!V17,'2019 CER'!V17,'2020 CER'!V17,'2021 CER'!V17)</f>
        <v>0</v>
      </c>
      <c r="W17" s="68">
        <f>SUM('2013 CER'!W17,'2014 CER'!W17,'2015 CER'!W17,'2016 CER'!W17,'2017 CER'!W17,'2018 CER'!W17,'2019 CER'!W17,'2020 CER'!W17,'2021 CER'!W17)</f>
        <v>0</v>
      </c>
      <c r="X17" s="68">
        <f>SUM('2013 CER'!X17,'2014 CER'!X17,'2015 CER'!X17,'2016 CER'!X17,'2017 CER'!X17,'2018 CER'!X17,'2019 CER'!X17,'2020 CER'!X17,'2021 CER'!X17)</f>
        <v>0</v>
      </c>
      <c r="Y17" s="68">
        <f>SUM('2013 CER'!Y17,'2014 CER'!Y17,'2015 CER'!Y17,'2016 CER'!Y17,'2017 CER'!Y17,'2018 CER'!Y17,'2019 CER'!Y17,'2020 CER'!Y17,'2021 CER'!Y17)</f>
        <v>0</v>
      </c>
      <c r="Z17" s="68">
        <f>SUM('2013 CER'!Z17,'2014 CER'!Z17,'2015 CER'!Z17,'2016 CER'!Z17,'2017 CER'!Z17,'2018 CER'!Z17,'2019 CER'!Z17,'2020 CER'!Z17,'2021 CER'!Z17)</f>
        <v>0</v>
      </c>
      <c r="AA17" s="68">
        <f>SUM('2013 CER'!AA17,'2014 CER'!AA17,'2015 CER'!AA17,'2016 CER'!AA17,'2017 CER'!AA17,'2018 CER'!AA17,'2019 CER'!AA17,'2020 CER'!AA17,'2021 CER'!AA17)</f>
        <v>0</v>
      </c>
      <c r="AB17" s="68">
        <f>SUM('2013 CER'!AB17,'2014 CER'!AB17,'2015 CER'!AB17,'2016 CER'!AB17,'2017 CER'!AB17,'2018 CER'!AB17,'2019 CER'!AB17,'2020 CER'!AB17,'2021 CER'!AB17)</f>
        <v>0</v>
      </c>
      <c r="AC17" s="68">
        <f>SUM('2013 CER'!AC17,'2014 CER'!AC17,'2015 CER'!AC17,'2016 CER'!AC17,'2017 CER'!AC17,'2018 CER'!AC17,'2019 CER'!AC17,'2020 CER'!AC17,'2021 CER'!AC17)</f>
        <v>0</v>
      </c>
      <c r="AD17" s="68">
        <f>SUM('2013 CER'!AD17,'2014 CER'!AD17,'2015 CER'!AD17,'2016 CER'!AD17,'2017 CER'!AD17,'2018 CER'!AD17,'2019 CER'!AD17,'2020 CER'!AD17,'2021 CER'!AD17)</f>
        <v>0</v>
      </c>
      <c r="AE17" s="68">
        <f>SUM('2013 CER'!AE17,'2014 CER'!AE17,'2015 CER'!AE17,'2016 CER'!AE17,'2017 CER'!AE17,'2018 CER'!AE17,'2019 CER'!AE17,'2020 CER'!AE17,'2021 CER'!AE17)</f>
        <v>0</v>
      </c>
      <c r="AF17" s="68">
        <f>SUM('2013 CER'!AF17,'2014 CER'!AF17,'2015 CER'!AF17,'2016 CER'!AF17,'2017 CER'!AF17,'2018 CER'!AF17,'2019 CER'!AF17,'2020 CER'!AF17,'2021 CER'!AF17)</f>
        <v>0</v>
      </c>
      <c r="AG17" s="68">
        <f>SUM('2013 CER'!AG17,'2014 CER'!AG17,'2015 CER'!AG17,'2016 CER'!AG17,'2017 CER'!AG17,'2018 CER'!AG17,'2019 CER'!AG17,'2020 CER'!AG17,'2021 CER'!AG17)</f>
        <v>0</v>
      </c>
      <c r="AH17" s="68">
        <f>SUM('2013 CER'!AH17,'2014 CER'!AH17,'2015 CER'!AH17,'2016 CER'!AH17,'2017 CER'!AH17,'2018 CER'!AH17,'2019 CER'!AH17,'2020 CER'!AH17,'2021 CER'!AH17)</f>
        <v>0</v>
      </c>
      <c r="AI17" s="68">
        <f>SUM('2013 CER'!AI17,'2014 CER'!AI17,'2015 CER'!AI17,'2016 CER'!AI17,'2017 CER'!AI17,'2018 CER'!AI17,'2019 CER'!AI17,'2020 CER'!AI17,'2021 CER'!AI17)</f>
        <v>0</v>
      </c>
      <c r="AJ17" s="68">
        <f>SUM('2013 CER'!AJ17,'2014 CER'!AJ17,'2015 CER'!AJ17,'2016 CER'!AJ17,'2017 CER'!AJ17,'2018 CER'!AJ17,'2019 CER'!AJ17,'2020 CER'!AJ17,'2021 CER'!AJ17)</f>
        <v>0</v>
      </c>
      <c r="AK17" s="68">
        <f>SUM('2013 CER'!AK17,'2014 CER'!AK17,'2015 CER'!AK17,'2016 CER'!AK17,'2017 CER'!AK17,'2018 CER'!AK17,'2019 CER'!AK17,'2020 CER'!AK17,'2021 CER'!AK17)</f>
        <v>0</v>
      </c>
      <c r="AL17" s="68">
        <f>SUM('2013 CER'!AL17,'2014 CER'!AL17,'2015 CER'!AL17,'2016 CER'!AL17,'2017 CER'!AL17,'2018 CER'!AL17,'2019 CER'!AL17,'2020 CER'!AL17,'2021 CER'!AL17)</f>
        <v>0</v>
      </c>
      <c r="AM17" s="68">
        <f>SUM('2013 CER'!AM17,'2014 CER'!AM17,'2015 CER'!AM17,'2016 CER'!AM17,'2017 CER'!AM17,'2018 CER'!AM17,'2019 CER'!AM17,'2020 CER'!AM17,'2021 CER'!AM17)</f>
        <v>0</v>
      </c>
      <c r="AN17" s="79">
        <f>SUM('2013 CER'!AN17,'2014 CER'!AN17,'2015 CER'!AN17,'2016 CER'!AN17,'2017 CER'!AN17,'2018 CER'!AN17,'2019 CER'!AN17,'2020 CER'!AN17,'2021 CER'!AN17)</f>
        <v>0</v>
      </c>
    </row>
    <row r="18" spans="1:40" x14ac:dyDescent="0.15">
      <c r="A18" s="72" t="s">
        <v>3</v>
      </c>
      <c r="B18" s="80">
        <f t="shared" si="1"/>
        <v>5370965</v>
      </c>
      <c r="C18" s="68">
        <f>SUM('2013 CER'!C18,'2014 CER'!C18,'2015 CER'!C18,'2016 CER'!C18,'2017 CER'!C18,'2018 CER'!C18)</f>
        <v>0</v>
      </c>
      <c r="D18" s="68">
        <f>SUM('2013 CER'!D18,'2014 CER'!D18,'2015 CER'!D18,'2016 CER'!D18,'2017 CER'!D18,'2018 CER'!D18,'2019 CER'!D18,'2020 CER'!D18,'2021 CER'!D18)</f>
        <v>115965</v>
      </c>
      <c r="E18" s="68">
        <f>SUM('2013 CER'!E18,'2014 CER'!E18,'2015 CER'!E18,'2016 CER'!E18,'2017 CER'!E18,'2018 CER'!E18,'2019 CER'!E18,'2020 CER'!E18,'2021 CER'!E18)</f>
        <v>0</v>
      </c>
      <c r="F18" s="68">
        <f>SUM('2013 CER'!F18,'2014 CER'!F18,'2015 CER'!F18,'2016 CER'!F18,'2017 CER'!F18,'2018 CER'!F18,'2019 CER'!F18,'2020 CER'!F18,'2021 CER'!F18)</f>
        <v>0</v>
      </c>
      <c r="G18" s="68">
        <f>SUM('2013 CER'!G18,'2014 CER'!G18,'2015 CER'!G18,'2016 CER'!G18,'2017 CER'!G18,'2018 CER'!G18,'2019 CER'!G18,'2020 CER'!G18,'2021 CER'!G18)</f>
        <v>0</v>
      </c>
      <c r="H18" s="68">
        <f>SUM('2013 CER'!H18,'2014 CER'!H18,'2015 CER'!H18,'2016 CER'!H18,'2017 CER'!H18,'2018 CER'!H18,'2019 CER'!H18,'2020 CER'!H18,'2021 CER'!H18)</f>
        <v>0</v>
      </c>
      <c r="I18" s="68">
        <f>SUM('2013 CER'!I18,'2014 CER'!I18,'2015 CER'!I18,'2016 CER'!I18,'2017 CER'!I18,'2018 CER'!I18,'2019 CER'!I18,'2020 CER'!I18,'2021 CER'!I18)</f>
        <v>0</v>
      </c>
      <c r="J18" s="68">
        <f>SUM('2013 CER'!J18,'2014 CER'!J18,'2015 CER'!J18,'2016 CER'!J18,'2017 CER'!J18,'2018 CER'!J18,'2019 CER'!J18,'2020 CER'!J18,'2021 CER'!J18)</f>
        <v>0</v>
      </c>
      <c r="K18" s="68">
        <f>SUM('2013 CER'!K18,'2014 CER'!K18,'2015 CER'!K18,'2016 CER'!K18,'2017 CER'!K18,'2018 CER'!K18,'2019 CER'!K18,'2020 CER'!K18,'2021 CER'!K18)</f>
        <v>0</v>
      </c>
      <c r="L18" s="68">
        <f>SUM('2013 CER'!L18,'2014 CER'!L18,'2015 CER'!L18,'2016 CER'!L18,'2017 CER'!L18,'2018 CER'!L18,'2019 CER'!L18,'2020 CER'!L18,'2021 CER'!L18)</f>
        <v>0</v>
      </c>
      <c r="M18" s="68">
        <f>SUM('2013 CER'!M18,'2014 CER'!M18,'2015 CER'!M18,'2016 CER'!M18,'2017 CER'!M18,'2018 CER'!M18,'2019 CER'!M18,'2020 CER'!M18,'2021 CER'!M18)</f>
        <v>0</v>
      </c>
      <c r="N18" s="68">
        <f>SUM('2013 CER'!N18,'2014 CER'!N18,'2015 CER'!N18,'2016 CER'!N18,'2017 CER'!N18,'2018 CER'!N18,'2019 CER'!N18,'2020 CER'!N18,'2021 CER'!N18)</f>
        <v>0</v>
      </c>
      <c r="O18" s="68">
        <f>SUM('2013 CER'!O18,'2014 CER'!O18,'2015 CER'!O18,'2016 CER'!O18,'2017 CER'!O18,'2018 CER'!O18,'2019 CER'!O18,'2020 CER'!O18,'2021 CER'!O18)</f>
        <v>0</v>
      </c>
      <c r="P18" s="68">
        <f>SUM('2013 CER'!P18,'2014 CER'!P18,'2015 CER'!P18,'2016 CER'!P18,'2017 CER'!P18,'2018 CER'!P18,'2019 CER'!P18,'2020 CER'!P18,'2021 CER'!P18)</f>
        <v>0</v>
      </c>
      <c r="Q18" s="32">
        <f>SUM('2013 CER'!Q18,'2014 CER'!Q18,'2015 CER'!Q18,'2016 CER'!Q18,'2017 CER'!Q18,'2018 CER'!Q18,'2019 CER'!Q18,'2020 CER'!Q18,'2021 CER'!Q18)</f>
        <v>5255000</v>
      </c>
      <c r="R18" s="68">
        <f>SUM('2013 CER'!R18,'2014 CER'!R18,'2015 CER'!R18,'2016 CER'!R18,'2017 CER'!R18,'2018 CER'!R18,'2019 CER'!R18,'2020 CER'!R18,'2021 CER'!R18)</f>
        <v>0</v>
      </c>
      <c r="S18" s="68">
        <f>SUM('2013 CER'!S18,'2014 CER'!S18,'2015 CER'!S18,'2016 CER'!S18,'2017 CER'!S18,'2018 CER'!S18,'2019 CER'!S18,'2020 CER'!S18,'2021 CER'!S18)</f>
        <v>0</v>
      </c>
      <c r="T18" s="68">
        <f>SUM('2013 CER'!T18,'2014 CER'!T18,'2015 CER'!T18,'2016 CER'!T18,'2017 CER'!T18,'2018 CER'!T18,'2019 CER'!T18,'2020 CER'!T18,'2021 CER'!T18)</f>
        <v>0</v>
      </c>
      <c r="U18" s="68">
        <f>SUM('2013 CER'!U18,'2014 CER'!U18,'2015 CER'!U18,'2016 CER'!U18,'2017 CER'!U18,'2018 CER'!U18,'2019 CER'!U18,'2020 CER'!U18,'2021 CER'!U18)</f>
        <v>0</v>
      </c>
      <c r="V18" s="68">
        <f>SUM('2013 CER'!V18,'2014 CER'!V18,'2015 CER'!V18,'2016 CER'!V18,'2017 CER'!V18,'2018 CER'!V18,'2019 CER'!V18,'2020 CER'!V18,'2021 CER'!V18)</f>
        <v>0</v>
      </c>
      <c r="W18" s="68">
        <f>SUM('2013 CER'!W18,'2014 CER'!W18,'2015 CER'!W18,'2016 CER'!W18,'2017 CER'!W18,'2018 CER'!W18,'2019 CER'!W18,'2020 CER'!W18,'2021 CER'!W18)</f>
        <v>0</v>
      </c>
      <c r="X18" s="68">
        <f>SUM('2013 CER'!X18,'2014 CER'!X18,'2015 CER'!X18,'2016 CER'!X18,'2017 CER'!X18,'2018 CER'!X18,'2019 CER'!X18,'2020 CER'!X18,'2021 CER'!X18)</f>
        <v>0</v>
      </c>
      <c r="Y18" s="68">
        <f>SUM('2013 CER'!Y18,'2014 CER'!Y18,'2015 CER'!Y18,'2016 CER'!Y18,'2017 CER'!Y18,'2018 CER'!Y18,'2019 CER'!Y18,'2020 CER'!Y18,'2021 CER'!Y18)</f>
        <v>0</v>
      </c>
      <c r="Z18" s="68">
        <f>SUM('2013 CER'!Z18,'2014 CER'!Z18,'2015 CER'!Z18,'2016 CER'!Z18,'2017 CER'!Z18,'2018 CER'!Z18,'2019 CER'!Z18,'2020 CER'!Z18,'2021 CER'!Z18)</f>
        <v>0</v>
      </c>
      <c r="AA18" s="68">
        <f>SUM('2013 CER'!AA18,'2014 CER'!AA18,'2015 CER'!AA18,'2016 CER'!AA18,'2017 CER'!AA18,'2018 CER'!AA18,'2019 CER'!AA18,'2020 CER'!AA18,'2021 CER'!AA18)</f>
        <v>0</v>
      </c>
      <c r="AB18" s="68">
        <f>SUM('2013 CER'!AB18,'2014 CER'!AB18,'2015 CER'!AB18,'2016 CER'!AB18,'2017 CER'!AB18,'2018 CER'!AB18,'2019 CER'!AB18,'2020 CER'!AB18,'2021 CER'!AB18)</f>
        <v>0</v>
      </c>
      <c r="AC18" s="68">
        <f>SUM('2013 CER'!AC18,'2014 CER'!AC18,'2015 CER'!AC18,'2016 CER'!AC18,'2017 CER'!AC18,'2018 CER'!AC18,'2019 CER'!AC18,'2020 CER'!AC18,'2021 CER'!AC18)</f>
        <v>0</v>
      </c>
      <c r="AD18" s="68">
        <f>SUM('2013 CER'!AD18,'2014 CER'!AD18,'2015 CER'!AD18,'2016 CER'!AD18,'2017 CER'!AD18,'2018 CER'!AD18,'2019 CER'!AD18,'2020 CER'!AD18,'2021 CER'!AD18)</f>
        <v>0</v>
      </c>
      <c r="AE18" s="68">
        <f>SUM('2013 CER'!AE18,'2014 CER'!AE18,'2015 CER'!AE18,'2016 CER'!AE18,'2017 CER'!AE18,'2018 CER'!AE18,'2019 CER'!AE18,'2020 CER'!AE18,'2021 CER'!AE18)</f>
        <v>0</v>
      </c>
      <c r="AF18" s="68">
        <f>SUM('2013 CER'!AF18,'2014 CER'!AF18,'2015 CER'!AF18,'2016 CER'!AF18,'2017 CER'!AF18,'2018 CER'!AF18,'2019 CER'!AF18,'2020 CER'!AF18,'2021 CER'!AF18)</f>
        <v>0</v>
      </c>
      <c r="AG18" s="68">
        <f>SUM('2013 CER'!AG18,'2014 CER'!AG18,'2015 CER'!AG18,'2016 CER'!AG18,'2017 CER'!AG18,'2018 CER'!AG18,'2019 CER'!AG18,'2020 CER'!AG18,'2021 CER'!AG18)</f>
        <v>0</v>
      </c>
      <c r="AH18" s="68">
        <f>SUM('2013 CER'!AH18,'2014 CER'!AH18,'2015 CER'!AH18,'2016 CER'!AH18,'2017 CER'!AH18,'2018 CER'!AH18,'2019 CER'!AH18,'2020 CER'!AH18,'2021 CER'!AH18)</f>
        <v>0</v>
      </c>
      <c r="AI18" s="68">
        <f>SUM('2013 CER'!AI18,'2014 CER'!AI18,'2015 CER'!AI18,'2016 CER'!AI18,'2017 CER'!AI18,'2018 CER'!AI18,'2019 CER'!AI18,'2020 CER'!AI18,'2021 CER'!AI18)</f>
        <v>0</v>
      </c>
      <c r="AJ18" s="68">
        <f>SUM('2013 CER'!AJ18,'2014 CER'!AJ18,'2015 CER'!AJ18,'2016 CER'!AJ18,'2017 CER'!AJ18,'2018 CER'!AJ18,'2019 CER'!AJ18,'2020 CER'!AJ18,'2021 CER'!AJ18)</f>
        <v>0</v>
      </c>
      <c r="AK18" s="68">
        <f>SUM('2013 CER'!AK18,'2014 CER'!AK18,'2015 CER'!AK18,'2016 CER'!AK18,'2017 CER'!AK18,'2018 CER'!AK18,'2019 CER'!AK18,'2020 CER'!AK18,'2021 CER'!AK18)</f>
        <v>0</v>
      </c>
      <c r="AL18" s="68">
        <f>SUM('2013 CER'!AL18,'2014 CER'!AL18,'2015 CER'!AL18,'2016 CER'!AL18,'2017 CER'!AL18,'2018 CER'!AL18,'2019 CER'!AL18,'2020 CER'!AL18,'2021 CER'!AL18)</f>
        <v>0</v>
      </c>
      <c r="AM18" s="68">
        <f>SUM('2013 CER'!AM18,'2014 CER'!AM18,'2015 CER'!AM18,'2016 CER'!AM18,'2017 CER'!AM18,'2018 CER'!AM18,'2019 CER'!AM18,'2020 CER'!AM18,'2021 CER'!AM18)</f>
        <v>0</v>
      </c>
      <c r="AN18" s="79">
        <f>SUM('2013 CER'!AN18,'2014 CER'!AN18,'2015 CER'!AN18,'2016 CER'!AN18,'2017 CER'!AN18,'2018 CER'!AN18,'2019 CER'!AN18,'2020 CER'!AN18,'2021 CER'!AN18)</f>
        <v>0</v>
      </c>
    </row>
    <row r="19" spans="1:40" x14ac:dyDescent="0.15">
      <c r="A19" s="72" t="s">
        <v>7</v>
      </c>
      <c r="B19" s="80">
        <f t="shared" si="1"/>
        <v>5384314</v>
      </c>
      <c r="C19" s="68">
        <f>SUM('2013 CER'!C19,'2014 CER'!C19,'2015 CER'!C19,'2016 CER'!C19,'2017 CER'!C19,'2018 CER'!C19)</f>
        <v>0</v>
      </c>
      <c r="D19" s="68">
        <f>SUM('2013 CER'!D19,'2014 CER'!D19,'2015 CER'!D19,'2016 CER'!D19,'2017 CER'!D19,'2018 CER'!D19,'2019 CER'!D19,'2020 CER'!D19,'2021 CER'!D19)</f>
        <v>2762740</v>
      </c>
      <c r="E19" s="68">
        <f>SUM('2013 CER'!E19,'2014 CER'!E19,'2015 CER'!E19,'2016 CER'!E19,'2017 CER'!E19,'2018 CER'!E19,'2019 CER'!E19,'2020 CER'!E19,'2021 CER'!E19)</f>
        <v>0</v>
      </c>
      <c r="F19" s="68">
        <f>SUM('2013 CER'!F19,'2014 CER'!F19,'2015 CER'!F19,'2016 CER'!F19,'2017 CER'!F19,'2018 CER'!F19,'2019 CER'!F19,'2020 CER'!F19,'2021 CER'!F19)</f>
        <v>0</v>
      </c>
      <c r="G19" s="68">
        <f>SUM('2013 CER'!G19,'2014 CER'!G19,'2015 CER'!G19,'2016 CER'!G19,'2017 CER'!G19,'2018 CER'!G19,'2019 CER'!G19,'2020 CER'!G19,'2021 CER'!G19)</f>
        <v>0</v>
      </c>
      <c r="H19" s="68">
        <f>SUM('2013 CER'!H19,'2014 CER'!H19,'2015 CER'!H19,'2016 CER'!H19,'2017 CER'!H19,'2018 CER'!H19,'2019 CER'!H19,'2020 CER'!H19,'2021 CER'!H19)</f>
        <v>0</v>
      </c>
      <c r="I19" s="68">
        <f>SUM('2013 CER'!I19,'2014 CER'!I19,'2015 CER'!I19,'2016 CER'!I19,'2017 CER'!I19,'2018 CER'!I19,'2019 CER'!I19,'2020 CER'!I19,'2021 CER'!I19)</f>
        <v>0</v>
      </c>
      <c r="J19" s="68">
        <f>SUM('2013 CER'!J19,'2014 CER'!J19,'2015 CER'!J19,'2016 CER'!J19,'2017 CER'!J19,'2018 CER'!J19,'2019 CER'!J19,'2020 CER'!J19,'2021 CER'!J19)</f>
        <v>0</v>
      </c>
      <c r="K19" s="68">
        <f>SUM('2013 CER'!K19,'2014 CER'!K19,'2015 CER'!K19,'2016 CER'!K19,'2017 CER'!K19,'2018 CER'!K19,'2019 CER'!K19,'2020 CER'!K19,'2021 CER'!K19)</f>
        <v>0</v>
      </c>
      <c r="L19" s="68">
        <f>SUM('2013 CER'!L19,'2014 CER'!L19,'2015 CER'!L19,'2016 CER'!L19,'2017 CER'!L19,'2018 CER'!L19,'2019 CER'!L19,'2020 CER'!L19,'2021 CER'!L19)</f>
        <v>0</v>
      </c>
      <c r="M19" s="68">
        <f>SUM('2013 CER'!M19,'2014 CER'!M19,'2015 CER'!M19,'2016 CER'!M19,'2017 CER'!M19,'2018 CER'!M19,'2019 CER'!M19,'2020 CER'!M19,'2021 CER'!M19)</f>
        <v>0</v>
      </c>
      <c r="N19" s="68">
        <f>SUM('2013 CER'!N19,'2014 CER'!N19,'2015 CER'!N19,'2016 CER'!N19,'2017 CER'!N19,'2018 CER'!N19,'2019 CER'!N19,'2020 CER'!N19,'2021 CER'!N19)</f>
        <v>508622</v>
      </c>
      <c r="O19" s="68">
        <f>SUM('2013 CER'!O19,'2014 CER'!O19,'2015 CER'!O19,'2016 CER'!O19,'2017 CER'!O19,'2018 CER'!O19,'2019 CER'!O19,'2020 CER'!O19,'2021 CER'!O19)</f>
        <v>0</v>
      </c>
      <c r="P19" s="68">
        <f>SUM('2013 CER'!P19,'2014 CER'!P19,'2015 CER'!P19,'2016 CER'!P19,'2017 CER'!P19,'2018 CER'!P19,'2019 CER'!P19,'2020 CER'!P19,'2021 CER'!P19)</f>
        <v>0</v>
      </c>
      <c r="Q19" s="68">
        <f>SUM('2013 CER'!Q19,'2014 CER'!Q19,'2015 CER'!Q19,'2016 CER'!Q19,'2017 CER'!Q19,'2018 CER'!Q19,'2019 CER'!Q19,'2020 CER'!Q19,'2021 CER'!Q19)</f>
        <v>0</v>
      </c>
      <c r="R19" s="32">
        <f>SUM('2013 CER'!R19,'2014 CER'!R19,'2015 CER'!R19,'2016 CER'!R19,'2017 CER'!R19,'2018 CER'!R19,'2019 CER'!R19,'2020 CER'!R19,'2021 CER'!R19)</f>
        <v>2112952</v>
      </c>
      <c r="S19" s="68">
        <f>SUM('2013 CER'!S19,'2014 CER'!S19,'2015 CER'!S19,'2016 CER'!S19,'2017 CER'!S19,'2018 CER'!S19,'2019 CER'!S19,'2020 CER'!S19,'2021 CER'!S19)</f>
        <v>0</v>
      </c>
      <c r="T19" s="68">
        <f>SUM('2013 CER'!T19,'2014 CER'!T19,'2015 CER'!T19,'2016 CER'!T19,'2017 CER'!T19,'2018 CER'!T19,'2019 CER'!T19,'2020 CER'!T19,'2021 CER'!T19)</f>
        <v>0</v>
      </c>
      <c r="U19" s="68">
        <f>SUM('2013 CER'!U19,'2014 CER'!U19,'2015 CER'!U19,'2016 CER'!U19,'2017 CER'!U19,'2018 CER'!U19,'2019 CER'!U19,'2020 CER'!U19,'2021 CER'!U19)</f>
        <v>0</v>
      </c>
      <c r="V19" s="68">
        <f>SUM('2013 CER'!V19,'2014 CER'!V19,'2015 CER'!V19,'2016 CER'!V19,'2017 CER'!V19,'2018 CER'!V19,'2019 CER'!V19,'2020 CER'!V19,'2021 CER'!V19)</f>
        <v>0</v>
      </c>
      <c r="W19" s="68">
        <f>SUM('2013 CER'!W19,'2014 CER'!W19,'2015 CER'!W19,'2016 CER'!W19,'2017 CER'!W19,'2018 CER'!W19,'2019 CER'!W19,'2020 CER'!W19,'2021 CER'!W19)</f>
        <v>0</v>
      </c>
      <c r="X19" s="68">
        <f>SUM('2013 CER'!X19,'2014 CER'!X19,'2015 CER'!X19,'2016 CER'!X19,'2017 CER'!X19,'2018 CER'!X19,'2019 CER'!X19,'2020 CER'!X19,'2021 CER'!X19)</f>
        <v>0</v>
      </c>
      <c r="Y19" s="68">
        <f>SUM('2013 CER'!Y19,'2014 CER'!Y19,'2015 CER'!Y19,'2016 CER'!Y19,'2017 CER'!Y19,'2018 CER'!Y19,'2019 CER'!Y19,'2020 CER'!Y19,'2021 CER'!Y19)</f>
        <v>0</v>
      </c>
      <c r="Z19" s="68">
        <f>SUM('2013 CER'!Z19,'2014 CER'!Z19,'2015 CER'!Z19,'2016 CER'!Z19,'2017 CER'!Z19,'2018 CER'!Z19,'2019 CER'!Z19,'2020 CER'!Z19,'2021 CER'!Z19)</f>
        <v>0</v>
      </c>
      <c r="AA19" s="68">
        <f>SUM('2013 CER'!AA19,'2014 CER'!AA19,'2015 CER'!AA19,'2016 CER'!AA19,'2017 CER'!AA19,'2018 CER'!AA19,'2019 CER'!AA19,'2020 CER'!AA19,'2021 CER'!AA19)</f>
        <v>0</v>
      </c>
      <c r="AB19" s="68">
        <f>SUM('2013 CER'!AB19,'2014 CER'!AB19,'2015 CER'!AB19,'2016 CER'!AB19,'2017 CER'!AB19,'2018 CER'!AB19,'2019 CER'!AB19,'2020 CER'!AB19,'2021 CER'!AB19)</f>
        <v>0</v>
      </c>
      <c r="AC19" s="68">
        <f>SUM('2013 CER'!AC19,'2014 CER'!AC19,'2015 CER'!AC19,'2016 CER'!AC19,'2017 CER'!AC19,'2018 CER'!AC19,'2019 CER'!AC19,'2020 CER'!AC19,'2021 CER'!AC19)</f>
        <v>0</v>
      </c>
      <c r="AD19" s="68">
        <f>SUM('2013 CER'!AD19,'2014 CER'!AD19,'2015 CER'!AD19,'2016 CER'!AD19,'2017 CER'!AD19,'2018 CER'!AD19,'2019 CER'!AD19,'2020 CER'!AD19,'2021 CER'!AD19)</f>
        <v>0</v>
      </c>
      <c r="AE19" s="68">
        <f>SUM('2013 CER'!AE19,'2014 CER'!AE19,'2015 CER'!AE19,'2016 CER'!AE19,'2017 CER'!AE19,'2018 CER'!AE19,'2019 CER'!AE19,'2020 CER'!AE19,'2021 CER'!AE19)</f>
        <v>0</v>
      </c>
      <c r="AF19" s="68">
        <f>SUM('2013 CER'!AF19,'2014 CER'!AF19,'2015 CER'!AF19,'2016 CER'!AF19,'2017 CER'!AF19,'2018 CER'!AF19,'2019 CER'!AF19,'2020 CER'!AF19,'2021 CER'!AF19)</f>
        <v>0</v>
      </c>
      <c r="AG19" s="68">
        <f>SUM('2013 CER'!AG19,'2014 CER'!AG19,'2015 CER'!AG19,'2016 CER'!AG19,'2017 CER'!AG19,'2018 CER'!AG19,'2019 CER'!AG19,'2020 CER'!AG19,'2021 CER'!AG19)</f>
        <v>0</v>
      </c>
      <c r="AH19" s="68">
        <f>SUM('2013 CER'!AH19,'2014 CER'!AH19,'2015 CER'!AH19,'2016 CER'!AH19,'2017 CER'!AH19,'2018 CER'!AH19,'2019 CER'!AH19,'2020 CER'!AH19,'2021 CER'!AH19)</f>
        <v>0</v>
      </c>
      <c r="AI19" s="68">
        <f>SUM('2013 CER'!AI19,'2014 CER'!AI19,'2015 CER'!AI19,'2016 CER'!AI19,'2017 CER'!AI19,'2018 CER'!AI19,'2019 CER'!AI19,'2020 CER'!AI19,'2021 CER'!AI19)</f>
        <v>0</v>
      </c>
      <c r="AJ19" s="68">
        <f>SUM('2013 CER'!AJ19,'2014 CER'!AJ19,'2015 CER'!AJ19,'2016 CER'!AJ19,'2017 CER'!AJ19,'2018 CER'!AJ19,'2019 CER'!AJ19,'2020 CER'!AJ19,'2021 CER'!AJ19)</f>
        <v>0</v>
      </c>
      <c r="AK19" s="68">
        <f>SUM('2013 CER'!AK19,'2014 CER'!AK19,'2015 CER'!AK19,'2016 CER'!AK19,'2017 CER'!AK19,'2018 CER'!AK19,'2019 CER'!AK19,'2020 CER'!AK19,'2021 CER'!AK19)</f>
        <v>0</v>
      </c>
      <c r="AL19" s="68">
        <f>SUM('2013 CER'!AL19,'2014 CER'!AL19,'2015 CER'!AL19,'2016 CER'!AL19,'2017 CER'!AL19,'2018 CER'!AL19,'2019 CER'!AL19,'2020 CER'!AL19,'2021 CER'!AL19)</f>
        <v>0</v>
      </c>
      <c r="AM19" s="68">
        <f>SUM('2013 CER'!AM19,'2014 CER'!AM19,'2015 CER'!AM19,'2016 CER'!AM19,'2017 CER'!AM19,'2018 CER'!AM19,'2019 CER'!AM19,'2020 CER'!AM19,'2021 CER'!AM19)</f>
        <v>0</v>
      </c>
      <c r="AN19" s="79">
        <f>SUM('2013 CER'!AN19,'2014 CER'!AN19,'2015 CER'!AN19,'2016 CER'!AN19,'2017 CER'!AN19,'2018 CER'!AN19,'2019 CER'!AN19,'2020 CER'!AN19,'2021 CER'!AN19)</f>
        <v>0</v>
      </c>
    </row>
    <row r="20" spans="1:40" x14ac:dyDescent="0.15">
      <c r="A20" s="72" t="s">
        <v>21</v>
      </c>
      <c r="B20" s="80">
        <f t="shared" si="1"/>
        <v>28717</v>
      </c>
      <c r="C20" s="68">
        <f>SUM('2013 CER'!C20,'2014 CER'!C20,'2015 CER'!C20,'2016 CER'!C20,'2017 CER'!C20,'2018 CER'!C20)</f>
        <v>0</v>
      </c>
      <c r="D20" s="68">
        <f>SUM('2013 CER'!D20,'2014 CER'!D20,'2015 CER'!D20,'2016 CER'!D20,'2017 CER'!D20,'2018 CER'!D20,'2019 CER'!D20,'2020 CER'!D20,'2021 CER'!D20)</f>
        <v>7167</v>
      </c>
      <c r="E20" s="68">
        <f>SUM('2013 CER'!E20,'2014 CER'!E20,'2015 CER'!E20,'2016 CER'!E20,'2017 CER'!E20,'2018 CER'!E20,'2019 CER'!E20,'2020 CER'!E20,'2021 CER'!E20)</f>
        <v>0</v>
      </c>
      <c r="F20" s="68">
        <f>SUM('2013 CER'!F20,'2014 CER'!F20,'2015 CER'!F20,'2016 CER'!F20,'2017 CER'!F20,'2018 CER'!F20,'2019 CER'!F20,'2020 CER'!F20,'2021 CER'!F20)</f>
        <v>0</v>
      </c>
      <c r="G20" s="68">
        <f>SUM('2013 CER'!G20,'2014 CER'!G20,'2015 CER'!G20,'2016 CER'!G20,'2017 CER'!G20,'2018 CER'!G20,'2019 CER'!G20,'2020 CER'!G20,'2021 CER'!G20)</f>
        <v>0</v>
      </c>
      <c r="H20" s="68">
        <f>SUM('2013 CER'!H20,'2014 CER'!H20,'2015 CER'!H20,'2016 CER'!H20,'2017 CER'!H20,'2018 CER'!H20,'2019 CER'!H20,'2020 CER'!H20,'2021 CER'!H20)</f>
        <v>0</v>
      </c>
      <c r="I20" s="68">
        <f>SUM('2013 CER'!I20,'2014 CER'!I20,'2015 CER'!I20,'2016 CER'!I20,'2017 CER'!I20,'2018 CER'!I20,'2019 CER'!I20,'2020 CER'!I20,'2021 CER'!I20)</f>
        <v>0</v>
      </c>
      <c r="J20" s="68">
        <f>SUM('2013 CER'!J20,'2014 CER'!J20,'2015 CER'!J20,'2016 CER'!J20,'2017 CER'!J20,'2018 CER'!J20,'2019 CER'!J20,'2020 CER'!J20,'2021 CER'!J20)</f>
        <v>0</v>
      </c>
      <c r="K20" s="68">
        <f>SUM('2013 CER'!K20,'2014 CER'!K20,'2015 CER'!K20,'2016 CER'!K20,'2017 CER'!K20,'2018 CER'!K20,'2019 CER'!K20,'2020 CER'!K20,'2021 CER'!K20)</f>
        <v>0</v>
      </c>
      <c r="L20" s="68">
        <f>SUM('2013 CER'!L20,'2014 CER'!L20,'2015 CER'!L20,'2016 CER'!L20,'2017 CER'!L20,'2018 CER'!L20,'2019 CER'!L20,'2020 CER'!L20,'2021 CER'!L20)</f>
        <v>0</v>
      </c>
      <c r="M20" s="68">
        <f>SUM('2013 CER'!M20,'2014 CER'!M20,'2015 CER'!M20,'2016 CER'!M20,'2017 CER'!M20,'2018 CER'!M20,'2019 CER'!M20,'2020 CER'!M20,'2021 CER'!M20)</f>
        <v>0</v>
      </c>
      <c r="N20" s="68">
        <f>SUM('2013 CER'!N20,'2014 CER'!N20,'2015 CER'!N20,'2016 CER'!N20,'2017 CER'!N20,'2018 CER'!N20,'2019 CER'!N20,'2020 CER'!N20,'2021 CER'!N20)</f>
        <v>0</v>
      </c>
      <c r="O20" s="68">
        <f>SUM('2013 CER'!O20,'2014 CER'!O20,'2015 CER'!O20,'2016 CER'!O20,'2017 CER'!O20,'2018 CER'!O20,'2019 CER'!O20,'2020 CER'!O20,'2021 CER'!O20)</f>
        <v>0</v>
      </c>
      <c r="P20" s="68">
        <f>SUM('2013 CER'!P20,'2014 CER'!P20,'2015 CER'!P20,'2016 CER'!P20,'2017 CER'!P20,'2018 CER'!P20,'2019 CER'!P20,'2020 CER'!P20,'2021 CER'!P20)</f>
        <v>0</v>
      </c>
      <c r="Q20" s="68">
        <f>SUM('2013 CER'!Q20,'2014 CER'!Q20,'2015 CER'!Q20,'2016 CER'!Q20,'2017 CER'!Q20,'2018 CER'!Q20,'2019 CER'!Q20,'2020 CER'!Q20,'2021 CER'!Q20)</f>
        <v>0</v>
      </c>
      <c r="R20" s="68">
        <f>SUM('2013 CER'!R20,'2014 CER'!R20,'2015 CER'!R20,'2016 CER'!R20,'2017 CER'!R20,'2018 CER'!R20,'2019 CER'!R20,'2020 CER'!R20,'2021 CER'!R20)</f>
        <v>0</v>
      </c>
      <c r="S20" s="32">
        <f>SUM('2013 CER'!S20,'2014 CER'!S20,'2015 CER'!S20,'2016 CER'!S20,'2017 CER'!S20,'2018 CER'!S20,'2019 CER'!S20,'2020 CER'!S20,'2021 CER'!S20)</f>
        <v>21550</v>
      </c>
      <c r="T20" s="68">
        <f>SUM('2013 CER'!T20,'2014 CER'!T20,'2015 CER'!T20,'2016 CER'!T20,'2017 CER'!T20,'2018 CER'!T20,'2019 CER'!T20,'2020 CER'!T20,'2021 CER'!T20)</f>
        <v>0</v>
      </c>
      <c r="U20" s="68">
        <f>SUM('2013 CER'!U20,'2014 CER'!U20,'2015 CER'!U20,'2016 CER'!U20,'2017 CER'!U20,'2018 CER'!U20,'2019 CER'!U20,'2020 CER'!U20,'2021 CER'!U20)</f>
        <v>0</v>
      </c>
      <c r="V20" s="68">
        <f>SUM('2013 CER'!V20,'2014 CER'!V20,'2015 CER'!V20,'2016 CER'!V20,'2017 CER'!V20,'2018 CER'!V20,'2019 CER'!V20,'2020 CER'!V20,'2021 CER'!V20)</f>
        <v>0</v>
      </c>
      <c r="W20" s="68">
        <f>SUM('2013 CER'!W20,'2014 CER'!W20,'2015 CER'!W20,'2016 CER'!W20,'2017 CER'!W20,'2018 CER'!W20,'2019 CER'!W20,'2020 CER'!W20,'2021 CER'!W20)</f>
        <v>0</v>
      </c>
      <c r="X20" s="68">
        <f>SUM('2013 CER'!X20,'2014 CER'!X20,'2015 CER'!X20,'2016 CER'!X20,'2017 CER'!X20,'2018 CER'!X20,'2019 CER'!X20,'2020 CER'!X20,'2021 CER'!X20)</f>
        <v>0</v>
      </c>
      <c r="Y20" s="68">
        <f>SUM('2013 CER'!Y20,'2014 CER'!Y20,'2015 CER'!Y20,'2016 CER'!Y20,'2017 CER'!Y20,'2018 CER'!Y20,'2019 CER'!Y20,'2020 CER'!Y20,'2021 CER'!Y20)</f>
        <v>0</v>
      </c>
      <c r="Z20" s="68">
        <f>SUM('2013 CER'!Z20,'2014 CER'!Z20,'2015 CER'!Z20,'2016 CER'!Z20,'2017 CER'!Z20,'2018 CER'!Z20,'2019 CER'!Z20,'2020 CER'!Z20,'2021 CER'!Z20)</f>
        <v>0</v>
      </c>
      <c r="AA20" s="68">
        <f>SUM('2013 CER'!AA20,'2014 CER'!AA20,'2015 CER'!AA20,'2016 CER'!AA20,'2017 CER'!AA20,'2018 CER'!AA20,'2019 CER'!AA20,'2020 CER'!AA20,'2021 CER'!AA20)</f>
        <v>0</v>
      </c>
      <c r="AB20" s="68">
        <f>SUM('2013 CER'!AB20,'2014 CER'!AB20,'2015 CER'!AB20,'2016 CER'!AB20,'2017 CER'!AB20,'2018 CER'!AB20,'2019 CER'!AB20,'2020 CER'!AB20,'2021 CER'!AB20)</f>
        <v>0</v>
      </c>
      <c r="AC20" s="68">
        <f>SUM('2013 CER'!AC20,'2014 CER'!AC20,'2015 CER'!AC20,'2016 CER'!AC20,'2017 CER'!AC20,'2018 CER'!AC20,'2019 CER'!AC20,'2020 CER'!AC20,'2021 CER'!AC20)</f>
        <v>0</v>
      </c>
      <c r="AD20" s="68">
        <f>SUM('2013 CER'!AD20,'2014 CER'!AD20,'2015 CER'!AD20,'2016 CER'!AD20,'2017 CER'!AD20,'2018 CER'!AD20,'2019 CER'!AD20,'2020 CER'!AD20,'2021 CER'!AD20)</f>
        <v>0</v>
      </c>
      <c r="AE20" s="68">
        <f>SUM('2013 CER'!AE20,'2014 CER'!AE20,'2015 CER'!AE20,'2016 CER'!AE20,'2017 CER'!AE20,'2018 CER'!AE20,'2019 CER'!AE20,'2020 CER'!AE20,'2021 CER'!AE20)</f>
        <v>0</v>
      </c>
      <c r="AF20" s="68">
        <f>SUM('2013 CER'!AF20,'2014 CER'!AF20,'2015 CER'!AF20,'2016 CER'!AF20,'2017 CER'!AF20,'2018 CER'!AF20,'2019 CER'!AF20,'2020 CER'!AF20,'2021 CER'!AF20)</f>
        <v>0</v>
      </c>
      <c r="AG20" s="68">
        <f>SUM('2013 CER'!AG20,'2014 CER'!AG20,'2015 CER'!AG20,'2016 CER'!AG20,'2017 CER'!AG20,'2018 CER'!AG20,'2019 CER'!AG20,'2020 CER'!AG20,'2021 CER'!AG20)</f>
        <v>0</v>
      </c>
      <c r="AH20" s="68">
        <f>SUM('2013 CER'!AH20,'2014 CER'!AH20,'2015 CER'!AH20,'2016 CER'!AH20,'2017 CER'!AH20,'2018 CER'!AH20,'2019 CER'!AH20,'2020 CER'!AH20,'2021 CER'!AH20)</f>
        <v>0</v>
      </c>
      <c r="AI20" s="68">
        <f>SUM('2013 CER'!AI20,'2014 CER'!AI20,'2015 CER'!AI20,'2016 CER'!AI20,'2017 CER'!AI20,'2018 CER'!AI20,'2019 CER'!AI20,'2020 CER'!AI20,'2021 CER'!AI20)</f>
        <v>0</v>
      </c>
      <c r="AJ20" s="68">
        <f>SUM('2013 CER'!AJ20,'2014 CER'!AJ20,'2015 CER'!AJ20,'2016 CER'!AJ20,'2017 CER'!AJ20,'2018 CER'!AJ20,'2019 CER'!AJ20,'2020 CER'!AJ20,'2021 CER'!AJ20)</f>
        <v>0</v>
      </c>
      <c r="AK20" s="68">
        <f>SUM('2013 CER'!AK20,'2014 CER'!AK20,'2015 CER'!AK20,'2016 CER'!AK20,'2017 CER'!AK20,'2018 CER'!AK20,'2019 CER'!AK20,'2020 CER'!AK20,'2021 CER'!AK20)</f>
        <v>0</v>
      </c>
      <c r="AL20" s="68">
        <f>SUM('2013 CER'!AL20,'2014 CER'!AL20,'2015 CER'!AL20,'2016 CER'!AL20,'2017 CER'!AL20,'2018 CER'!AL20,'2019 CER'!AL20,'2020 CER'!AL20,'2021 CER'!AL20)</f>
        <v>0</v>
      </c>
      <c r="AM20" s="68">
        <f>SUM('2013 CER'!AM20,'2014 CER'!AM20,'2015 CER'!AM20,'2016 CER'!AM20,'2017 CER'!AM20,'2018 CER'!AM20,'2019 CER'!AM20,'2020 CER'!AM20,'2021 CER'!AM20)</f>
        <v>0</v>
      </c>
      <c r="AN20" s="79">
        <f>SUM('2013 CER'!AN20,'2014 CER'!AN20,'2015 CER'!AN20,'2016 CER'!AN20,'2017 CER'!AN20,'2018 CER'!AN20,'2019 CER'!AN20,'2020 CER'!AN20,'2021 CER'!AN20)</f>
        <v>0</v>
      </c>
    </row>
    <row r="21" spans="1:40" x14ac:dyDescent="0.15">
      <c r="A21" s="72" t="s">
        <v>19</v>
      </c>
      <c r="B21" s="80">
        <f t="shared" si="1"/>
        <v>246966</v>
      </c>
      <c r="C21" s="68">
        <f>SUM('2013 CER'!C21,'2014 CER'!C21,'2015 CER'!C21,'2016 CER'!C21,'2017 CER'!C21,'2018 CER'!C21)</f>
        <v>0</v>
      </c>
      <c r="D21" s="68">
        <f>SUM('2013 CER'!D21,'2014 CER'!D21,'2015 CER'!D21,'2016 CER'!D21,'2017 CER'!D21,'2018 CER'!D21,'2019 CER'!D21,'2020 CER'!D21,'2021 CER'!D21)</f>
        <v>0</v>
      </c>
      <c r="E21" s="68">
        <f>SUM('2013 CER'!E21,'2014 CER'!E21,'2015 CER'!E21,'2016 CER'!E21,'2017 CER'!E21,'2018 CER'!E21,'2019 CER'!E21,'2020 CER'!E21,'2021 CER'!E21)</f>
        <v>0</v>
      </c>
      <c r="F21" s="68">
        <f>SUM('2013 CER'!F21,'2014 CER'!F21,'2015 CER'!F21,'2016 CER'!F21,'2017 CER'!F21,'2018 CER'!F21,'2019 CER'!F21,'2020 CER'!F21,'2021 CER'!F21)</f>
        <v>0</v>
      </c>
      <c r="G21" s="68">
        <f>SUM('2013 CER'!G21,'2014 CER'!G21,'2015 CER'!G21,'2016 CER'!G21,'2017 CER'!G21,'2018 CER'!G21,'2019 CER'!G21,'2020 CER'!G21,'2021 CER'!G21)</f>
        <v>0</v>
      </c>
      <c r="H21" s="68">
        <f>SUM('2013 CER'!H21,'2014 CER'!H21,'2015 CER'!H21,'2016 CER'!H21,'2017 CER'!H21,'2018 CER'!H21,'2019 CER'!H21,'2020 CER'!H21,'2021 CER'!H21)</f>
        <v>0</v>
      </c>
      <c r="I21" s="68">
        <f>SUM('2013 CER'!I21,'2014 CER'!I21,'2015 CER'!I21,'2016 CER'!I21,'2017 CER'!I21,'2018 CER'!I21,'2019 CER'!I21,'2020 CER'!I21,'2021 CER'!I21)</f>
        <v>0</v>
      </c>
      <c r="J21" s="68">
        <f>SUM('2013 CER'!J21,'2014 CER'!J21,'2015 CER'!J21,'2016 CER'!J21,'2017 CER'!J21,'2018 CER'!J21,'2019 CER'!J21,'2020 CER'!J21,'2021 CER'!J21)</f>
        <v>0</v>
      </c>
      <c r="K21" s="68">
        <f>SUM('2013 CER'!K21,'2014 CER'!K21,'2015 CER'!K21,'2016 CER'!K21,'2017 CER'!K21,'2018 CER'!K21,'2019 CER'!K21,'2020 CER'!K21,'2021 CER'!K21)</f>
        <v>0</v>
      </c>
      <c r="L21" s="68">
        <f>SUM('2013 CER'!L21,'2014 CER'!L21,'2015 CER'!L21,'2016 CER'!L21,'2017 CER'!L21,'2018 CER'!L21,'2019 CER'!L21,'2020 CER'!L21,'2021 CER'!L21)</f>
        <v>0</v>
      </c>
      <c r="M21" s="68">
        <f>SUM('2013 CER'!M21,'2014 CER'!M21,'2015 CER'!M21,'2016 CER'!M21,'2017 CER'!M21,'2018 CER'!M21,'2019 CER'!M21,'2020 CER'!M21,'2021 CER'!M21)</f>
        <v>0</v>
      </c>
      <c r="N21" s="68">
        <f>SUM('2013 CER'!N21,'2014 CER'!N21,'2015 CER'!N21,'2016 CER'!N21,'2017 CER'!N21,'2018 CER'!N21,'2019 CER'!N21,'2020 CER'!N21,'2021 CER'!N21)</f>
        <v>0</v>
      </c>
      <c r="O21" s="68">
        <f>SUM('2013 CER'!O21,'2014 CER'!O21,'2015 CER'!O21,'2016 CER'!O21,'2017 CER'!O21,'2018 CER'!O21,'2019 CER'!O21,'2020 CER'!O21,'2021 CER'!O21)</f>
        <v>0</v>
      </c>
      <c r="P21" s="68">
        <f>SUM('2013 CER'!P21,'2014 CER'!P21,'2015 CER'!P21,'2016 CER'!P21,'2017 CER'!P21,'2018 CER'!P21,'2019 CER'!P21,'2020 CER'!P21,'2021 CER'!P21)</f>
        <v>0</v>
      </c>
      <c r="Q21" s="68">
        <f>SUM('2013 CER'!Q21,'2014 CER'!Q21,'2015 CER'!Q21,'2016 CER'!Q21,'2017 CER'!Q21,'2018 CER'!Q21,'2019 CER'!Q21,'2020 CER'!Q21,'2021 CER'!Q21)</f>
        <v>0</v>
      </c>
      <c r="R21" s="68">
        <f>SUM('2013 CER'!R21,'2014 CER'!R21,'2015 CER'!R21,'2016 CER'!R21,'2017 CER'!R21,'2018 CER'!R21,'2019 CER'!R21,'2020 CER'!R21,'2021 CER'!R21)</f>
        <v>0</v>
      </c>
      <c r="S21" s="68">
        <f>SUM('2013 CER'!S21,'2014 CER'!S21,'2015 CER'!S21,'2016 CER'!S21,'2017 CER'!S21,'2018 CER'!S21,'2019 CER'!S21,'2020 CER'!S21,'2021 CER'!S21)</f>
        <v>0</v>
      </c>
      <c r="T21" s="32">
        <f>SUM('2013 CER'!T21,'2014 CER'!T21,'2015 CER'!T21,'2016 CER'!T21,'2017 CER'!T21,'2018 CER'!T21,'2019 CER'!T21,'2020 CER'!T21,'2021 CER'!T21)</f>
        <v>246966</v>
      </c>
      <c r="U21" s="68">
        <f>SUM('2013 CER'!U21,'2014 CER'!U21,'2015 CER'!U21,'2016 CER'!U21,'2017 CER'!U21,'2018 CER'!U21,'2019 CER'!U21,'2020 CER'!U21,'2021 CER'!U21)</f>
        <v>0</v>
      </c>
      <c r="V21" s="68">
        <f>SUM('2013 CER'!V21,'2014 CER'!V21,'2015 CER'!V21,'2016 CER'!V21,'2017 CER'!V21,'2018 CER'!V21,'2019 CER'!V21,'2020 CER'!V21,'2021 CER'!V21)</f>
        <v>0</v>
      </c>
      <c r="W21" s="68">
        <f>SUM('2013 CER'!W21,'2014 CER'!W21,'2015 CER'!W21,'2016 CER'!W21,'2017 CER'!W21,'2018 CER'!W21,'2019 CER'!W21,'2020 CER'!W21,'2021 CER'!W21)</f>
        <v>0</v>
      </c>
      <c r="X21" s="68">
        <f>SUM('2013 CER'!X21,'2014 CER'!X21,'2015 CER'!X21,'2016 CER'!X21,'2017 CER'!X21,'2018 CER'!X21,'2019 CER'!X21,'2020 CER'!X21,'2021 CER'!X21)</f>
        <v>0</v>
      </c>
      <c r="Y21" s="68">
        <f>SUM('2013 CER'!Y21,'2014 CER'!Y21,'2015 CER'!Y21,'2016 CER'!Y21,'2017 CER'!Y21,'2018 CER'!Y21,'2019 CER'!Y21,'2020 CER'!Y21,'2021 CER'!Y21)</f>
        <v>0</v>
      </c>
      <c r="Z21" s="68">
        <f>SUM('2013 CER'!Z21,'2014 CER'!Z21,'2015 CER'!Z21,'2016 CER'!Z21,'2017 CER'!Z21,'2018 CER'!Z21,'2019 CER'!Z21,'2020 CER'!Z21,'2021 CER'!Z21)</f>
        <v>0</v>
      </c>
      <c r="AA21" s="68">
        <f>SUM('2013 CER'!AA21,'2014 CER'!AA21,'2015 CER'!AA21,'2016 CER'!AA21,'2017 CER'!AA21,'2018 CER'!AA21,'2019 CER'!AA21,'2020 CER'!AA21,'2021 CER'!AA21)</f>
        <v>0</v>
      </c>
      <c r="AB21" s="68">
        <f>SUM('2013 CER'!AB21,'2014 CER'!AB21,'2015 CER'!AB21,'2016 CER'!AB21,'2017 CER'!AB21,'2018 CER'!AB21,'2019 CER'!AB21,'2020 CER'!AB21,'2021 CER'!AB21)</f>
        <v>0</v>
      </c>
      <c r="AC21" s="68">
        <f>SUM('2013 CER'!AC21,'2014 CER'!AC21,'2015 CER'!AC21,'2016 CER'!AC21,'2017 CER'!AC21,'2018 CER'!AC21,'2019 CER'!AC21,'2020 CER'!AC21,'2021 CER'!AC21)</f>
        <v>0</v>
      </c>
      <c r="AD21" s="68">
        <f>SUM('2013 CER'!AD21,'2014 CER'!AD21,'2015 CER'!AD21,'2016 CER'!AD21,'2017 CER'!AD21,'2018 CER'!AD21,'2019 CER'!AD21,'2020 CER'!AD21,'2021 CER'!AD21)</f>
        <v>0</v>
      </c>
      <c r="AE21" s="68">
        <f>SUM('2013 CER'!AE21,'2014 CER'!AE21,'2015 CER'!AE21,'2016 CER'!AE21,'2017 CER'!AE21,'2018 CER'!AE21,'2019 CER'!AE21,'2020 CER'!AE21,'2021 CER'!AE21)</f>
        <v>0</v>
      </c>
      <c r="AF21" s="68">
        <f>SUM('2013 CER'!AF21,'2014 CER'!AF21,'2015 CER'!AF21,'2016 CER'!AF21,'2017 CER'!AF21,'2018 CER'!AF21,'2019 CER'!AF21,'2020 CER'!AF21,'2021 CER'!AF21)</f>
        <v>0</v>
      </c>
      <c r="AG21" s="68">
        <f>SUM('2013 CER'!AG21,'2014 CER'!AG21,'2015 CER'!AG21,'2016 CER'!AG21,'2017 CER'!AG21,'2018 CER'!AG21,'2019 CER'!AG21,'2020 CER'!AG21,'2021 CER'!AG21)</f>
        <v>0</v>
      </c>
      <c r="AH21" s="68">
        <f>SUM('2013 CER'!AH21,'2014 CER'!AH21,'2015 CER'!AH21,'2016 CER'!AH21,'2017 CER'!AH21,'2018 CER'!AH21,'2019 CER'!AH21,'2020 CER'!AH21,'2021 CER'!AH21)</f>
        <v>0</v>
      </c>
      <c r="AI21" s="68">
        <f>SUM('2013 CER'!AI21,'2014 CER'!AI21,'2015 CER'!AI21,'2016 CER'!AI21,'2017 CER'!AI21,'2018 CER'!AI21,'2019 CER'!AI21,'2020 CER'!AI21,'2021 CER'!AI21)</f>
        <v>0</v>
      </c>
      <c r="AJ21" s="68">
        <f>SUM('2013 CER'!AJ21,'2014 CER'!AJ21,'2015 CER'!AJ21,'2016 CER'!AJ21,'2017 CER'!AJ21,'2018 CER'!AJ21,'2019 CER'!AJ21,'2020 CER'!AJ21,'2021 CER'!AJ21)</f>
        <v>0</v>
      </c>
      <c r="AK21" s="68">
        <f>SUM('2013 CER'!AK21,'2014 CER'!AK21,'2015 CER'!AK21,'2016 CER'!AK21,'2017 CER'!AK21,'2018 CER'!AK21,'2019 CER'!AK21,'2020 CER'!AK21,'2021 CER'!AK21)</f>
        <v>0</v>
      </c>
      <c r="AL21" s="68">
        <f>SUM('2013 CER'!AL21,'2014 CER'!AL21,'2015 CER'!AL21,'2016 CER'!AL21,'2017 CER'!AL21,'2018 CER'!AL21,'2019 CER'!AL21,'2020 CER'!AL21,'2021 CER'!AL21)</f>
        <v>0</v>
      </c>
      <c r="AM21" s="68">
        <f>SUM('2013 CER'!AM21,'2014 CER'!AM21,'2015 CER'!AM21,'2016 CER'!AM21,'2017 CER'!AM21,'2018 CER'!AM21,'2019 CER'!AM21,'2020 CER'!AM21,'2021 CER'!AM21)</f>
        <v>0</v>
      </c>
      <c r="AN21" s="79">
        <f>SUM('2013 CER'!AN21,'2014 CER'!AN21,'2015 CER'!AN21,'2016 CER'!AN21,'2017 CER'!AN21,'2018 CER'!AN21,'2019 CER'!AN21,'2020 CER'!AN21,'2021 CER'!AN21)</f>
        <v>0</v>
      </c>
    </row>
    <row r="22" spans="1:40" x14ac:dyDescent="0.15">
      <c r="A22" s="72" t="s">
        <v>13</v>
      </c>
      <c r="B22" s="80">
        <f t="shared" si="1"/>
        <v>1108929</v>
      </c>
      <c r="C22" s="68">
        <f>SUM('2013 CER'!C22,'2014 CER'!C22,'2015 CER'!C22,'2016 CER'!C22,'2017 CER'!C22,'2018 CER'!C22)</f>
        <v>0</v>
      </c>
      <c r="D22" s="68">
        <f>SUM('2013 CER'!D22,'2014 CER'!D22,'2015 CER'!D22,'2016 CER'!D22,'2017 CER'!D22,'2018 CER'!D22,'2019 CER'!D22,'2020 CER'!D22,'2021 CER'!D22)</f>
        <v>314417</v>
      </c>
      <c r="E22" s="68">
        <f>SUM('2013 CER'!E22,'2014 CER'!E22,'2015 CER'!E22,'2016 CER'!E22,'2017 CER'!E22,'2018 CER'!E22,'2019 CER'!E22,'2020 CER'!E22,'2021 CER'!E22)</f>
        <v>0</v>
      </c>
      <c r="F22" s="68">
        <f>SUM('2013 CER'!F22,'2014 CER'!F22,'2015 CER'!F22,'2016 CER'!F22,'2017 CER'!F22,'2018 CER'!F22,'2019 CER'!F22,'2020 CER'!F22,'2021 CER'!F22)</f>
        <v>0</v>
      </c>
      <c r="G22" s="68">
        <f>SUM('2013 CER'!G22,'2014 CER'!G22,'2015 CER'!G22,'2016 CER'!G22,'2017 CER'!G22,'2018 CER'!G22,'2019 CER'!G22,'2020 CER'!G22,'2021 CER'!G22)</f>
        <v>0</v>
      </c>
      <c r="H22" s="68">
        <f>SUM('2013 CER'!H22,'2014 CER'!H22,'2015 CER'!H22,'2016 CER'!H22,'2017 CER'!H22,'2018 CER'!H22,'2019 CER'!H22,'2020 CER'!H22,'2021 CER'!H22)</f>
        <v>0</v>
      </c>
      <c r="I22" s="68">
        <f>SUM('2013 CER'!I22,'2014 CER'!I22,'2015 CER'!I22,'2016 CER'!I22,'2017 CER'!I22,'2018 CER'!I22,'2019 CER'!I22,'2020 CER'!I22,'2021 CER'!I22)</f>
        <v>0</v>
      </c>
      <c r="J22" s="68">
        <f>SUM('2013 CER'!J22,'2014 CER'!J22,'2015 CER'!J22,'2016 CER'!J22,'2017 CER'!J22,'2018 CER'!J22,'2019 CER'!J22,'2020 CER'!J22,'2021 CER'!J22)</f>
        <v>0</v>
      </c>
      <c r="K22" s="68">
        <f>SUM('2013 CER'!K22,'2014 CER'!K22,'2015 CER'!K22,'2016 CER'!K22,'2017 CER'!K22,'2018 CER'!K22,'2019 CER'!K22,'2020 CER'!K22,'2021 CER'!K22)</f>
        <v>0</v>
      </c>
      <c r="L22" s="68">
        <f>SUM('2013 CER'!L22,'2014 CER'!L22,'2015 CER'!L22,'2016 CER'!L22,'2017 CER'!L22,'2018 CER'!L22,'2019 CER'!L22,'2020 CER'!L22,'2021 CER'!L22)</f>
        <v>0</v>
      </c>
      <c r="M22" s="68">
        <f>SUM('2013 CER'!M22,'2014 CER'!M22,'2015 CER'!M22,'2016 CER'!M22,'2017 CER'!M22,'2018 CER'!M22,'2019 CER'!M22,'2020 CER'!M22,'2021 CER'!M22)</f>
        <v>0</v>
      </c>
      <c r="N22" s="68">
        <f>SUM('2013 CER'!N22,'2014 CER'!N22,'2015 CER'!N22,'2016 CER'!N22,'2017 CER'!N22,'2018 CER'!N22,'2019 CER'!N22,'2020 CER'!N22,'2021 CER'!N22)</f>
        <v>0</v>
      </c>
      <c r="O22" s="68">
        <f>SUM('2013 CER'!O22,'2014 CER'!O22,'2015 CER'!O22,'2016 CER'!O22,'2017 CER'!O22,'2018 CER'!O22,'2019 CER'!O22,'2020 CER'!O22,'2021 CER'!O22)</f>
        <v>0</v>
      </c>
      <c r="P22" s="68">
        <f>SUM('2013 CER'!P22,'2014 CER'!P22,'2015 CER'!P22,'2016 CER'!P22,'2017 CER'!P22,'2018 CER'!P22,'2019 CER'!P22,'2020 CER'!P22,'2021 CER'!P22)</f>
        <v>0</v>
      </c>
      <c r="Q22" s="68">
        <f>SUM('2013 CER'!Q22,'2014 CER'!Q22,'2015 CER'!Q22,'2016 CER'!Q22,'2017 CER'!Q22,'2018 CER'!Q22,'2019 CER'!Q22,'2020 CER'!Q22,'2021 CER'!Q22)</f>
        <v>0</v>
      </c>
      <c r="R22" s="68">
        <f>SUM('2013 CER'!R22,'2014 CER'!R22,'2015 CER'!R22,'2016 CER'!R22,'2017 CER'!R22,'2018 CER'!R22,'2019 CER'!R22,'2020 CER'!R22,'2021 CER'!R22)</f>
        <v>0</v>
      </c>
      <c r="S22" s="68">
        <f>SUM('2013 CER'!S22,'2014 CER'!S22,'2015 CER'!S22,'2016 CER'!S22,'2017 CER'!S22,'2018 CER'!S22,'2019 CER'!S22,'2020 CER'!S22,'2021 CER'!S22)</f>
        <v>0</v>
      </c>
      <c r="T22" s="68">
        <f>SUM('2013 CER'!T22,'2014 CER'!T22,'2015 CER'!T22,'2016 CER'!T22,'2017 CER'!T22,'2018 CER'!T22,'2019 CER'!T22,'2020 CER'!T22,'2021 CER'!T22)</f>
        <v>0</v>
      </c>
      <c r="U22" s="32">
        <f>SUM('2013 CER'!U22,'2014 CER'!U22,'2015 CER'!U22,'2016 CER'!U22,'2017 CER'!U22,'2018 CER'!U22,'2019 CER'!U22,'2020 CER'!U22,'2021 CER'!U22)</f>
        <v>527006</v>
      </c>
      <c r="V22" s="68">
        <f>SUM('2013 CER'!V22,'2014 CER'!V22,'2015 CER'!V22,'2016 CER'!V22,'2017 CER'!V22,'2018 CER'!V22,'2019 CER'!V22,'2020 CER'!V22,'2021 CER'!V22)</f>
        <v>0</v>
      </c>
      <c r="W22" s="68">
        <f>SUM('2013 CER'!W22,'2014 CER'!W22,'2015 CER'!W22,'2016 CER'!W22,'2017 CER'!W22,'2018 CER'!W22,'2019 CER'!W22,'2020 CER'!W22,'2021 CER'!W22)</f>
        <v>0</v>
      </c>
      <c r="X22" s="68">
        <f>SUM('2013 CER'!X22,'2014 CER'!X22,'2015 CER'!X22,'2016 CER'!X22,'2017 CER'!X22,'2018 CER'!X22,'2019 CER'!X22,'2020 CER'!X22,'2021 CER'!X22)</f>
        <v>0</v>
      </c>
      <c r="Y22" s="68">
        <f>SUM('2013 CER'!Y22,'2014 CER'!Y22,'2015 CER'!Y22,'2016 CER'!Y22,'2017 CER'!Y22,'2018 CER'!Y22,'2019 CER'!Y22,'2020 CER'!Y22,'2021 CER'!Y22)</f>
        <v>0</v>
      </c>
      <c r="Z22" s="68">
        <f>SUM('2013 CER'!Z22,'2014 CER'!Z22,'2015 CER'!Z22,'2016 CER'!Z22,'2017 CER'!Z22,'2018 CER'!Z22,'2019 CER'!Z22,'2020 CER'!Z22,'2021 CER'!Z22)</f>
        <v>0</v>
      </c>
      <c r="AA22" s="68">
        <f>SUM('2013 CER'!AA22,'2014 CER'!AA22,'2015 CER'!AA22,'2016 CER'!AA22,'2017 CER'!AA22,'2018 CER'!AA22,'2019 CER'!AA22,'2020 CER'!AA22,'2021 CER'!AA22)</f>
        <v>0</v>
      </c>
      <c r="AB22" s="68">
        <f>SUM('2013 CER'!AB22,'2014 CER'!AB22,'2015 CER'!AB22,'2016 CER'!AB22,'2017 CER'!AB22,'2018 CER'!AB22,'2019 CER'!AB22,'2020 CER'!AB22,'2021 CER'!AB22)</f>
        <v>0</v>
      </c>
      <c r="AC22" s="68">
        <f>SUM('2013 CER'!AC22,'2014 CER'!AC22,'2015 CER'!AC22,'2016 CER'!AC22,'2017 CER'!AC22,'2018 CER'!AC22,'2019 CER'!AC22,'2020 CER'!AC22,'2021 CER'!AC22)</f>
        <v>0</v>
      </c>
      <c r="AD22" s="68">
        <f>SUM('2013 CER'!AD22,'2014 CER'!AD22,'2015 CER'!AD22,'2016 CER'!AD22,'2017 CER'!AD22,'2018 CER'!AD22,'2019 CER'!AD22,'2020 CER'!AD22,'2021 CER'!AD22)</f>
        <v>0</v>
      </c>
      <c r="AE22" s="68">
        <f>SUM('2013 CER'!AE22,'2014 CER'!AE22,'2015 CER'!AE22,'2016 CER'!AE22,'2017 CER'!AE22,'2018 CER'!AE22,'2019 CER'!AE22,'2020 CER'!AE22,'2021 CER'!AE22)</f>
        <v>0</v>
      </c>
      <c r="AF22" s="68">
        <f>SUM('2013 CER'!AF22,'2014 CER'!AF22,'2015 CER'!AF22,'2016 CER'!AF22,'2017 CER'!AF22,'2018 CER'!AF22,'2019 CER'!AF22,'2020 CER'!AF22,'2021 CER'!AF22)</f>
        <v>0</v>
      </c>
      <c r="AG22" s="68">
        <f>SUM('2013 CER'!AG22,'2014 CER'!AG22,'2015 CER'!AG22,'2016 CER'!AG22,'2017 CER'!AG22,'2018 CER'!AG22,'2019 CER'!AG22,'2020 CER'!AG22,'2021 CER'!AG22)</f>
        <v>0</v>
      </c>
      <c r="AH22" s="68">
        <f>SUM('2013 CER'!AH22,'2014 CER'!AH22,'2015 CER'!AH22,'2016 CER'!AH22,'2017 CER'!AH22,'2018 CER'!AH22,'2019 CER'!AH22,'2020 CER'!AH22,'2021 CER'!AH22)</f>
        <v>0</v>
      </c>
      <c r="AI22" s="68">
        <f>SUM('2013 CER'!AI22,'2014 CER'!AI22,'2015 CER'!AI22,'2016 CER'!AI22,'2017 CER'!AI22,'2018 CER'!AI22,'2019 CER'!AI22,'2020 CER'!AI22,'2021 CER'!AI22)</f>
        <v>0</v>
      </c>
      <c r="AJ22" s="68">
        <f>SUM('2013 CER'!AJ22,'2014 CER'!AJ22,'2015 CER'!AJ22,'2016 CER'!AJ22,'2017 CER'!AJ22,'2018 CER'!AJ22,'2019 CER'!AJ22,'2020 CER'!AJ22,'2021 CER'!AJ22)</f>
        <v>267506</v>
      </c>
      <c r="AK22" s="68">
        <f>SUM('2013 CER'!AK22,'2014 CER'!AK22,'2015 CER'!AK22,'2016 CER'!AK22,'2017 CER'!AK22,'2018 CER'!AK22,'2019 CER'!AK22,'2020 CER'!AK22,'2021 CER'!AK22)</f>
        <v>0</v>
      </c>
      <c r="AL22" s="68">
        <f>SUM('2013 CER'!AL22,'2014 CER'!AL22,'2015 CER'!AL22,'2016 CER'!AL22,'2017 CER'!AL22,'2018 CER'!AL22,'2019 CER'!AL22,'2020 CER'!AL22,'2021 CER'!AL22)</f>
        <v>0</v>
      </c>
      <c r="AM22" s="68">
        <f>SUM('2013 CER'!AM22,'2014 CER'!AM22,'2015 CER'!AM22,'2016 CER'!AM22,'2017 CER'!AM22,'2018 CER'!AM22,'2019 CER'!AM22,'2020 CER'!AM22,'2021 CER'!AM22)</f>
        <v>0</v>
      </c>
      <c r="AN22" s="79">
        <f>SUM('2013 CER'!AN22,'2014 CER'!AN22,'2015 CER'!AN22,'2016 CER'!AN22,'2017 CER'!AN22,'2018 CER'!AN22,'2019 CER'!AN22,'2020 CER'!AN22,'2021 CER'!AN22)</f>
        <v>0</v>
      </c>
    </row>
    <row r="23" spans="1:40" x14ac:dyDescent="0.15">
      <c r="A23" s="72" t="s">
        <v>129</v>
      </c>
      <c r="B23" s="80">
        <f t="shared" si="1"/>
        <v>99114246</v>
      </c>
      <c r="C23" s="68">
        <f>SUM('2013 CER'!C23,'2014 CER'!C23,'2015 CER'!C23,'2016 CER'!C23,'2017 CER'!C23,'2018 CER'!C23)</f>
        <v>0</v>
      </c>
      <c r="D23" s="68">
        <f>SUM('2013 CER'!D23,'2014 CER'!D23,'2015 CER'!D23,'2016 CER'!D23,'2017 CER'!D23,'2018 CER'!D23,'2019 CER'!D23,'2020 CER'!D23,'2021 CER'!D23)</f>
        <v>80659877</v>
      </c>
      <c r="E23" s="68">
        <f>SUM('2013 CER'!E23,'2014 CER'!E23,'2015 CER'!E23,'2016 CER'!E23,'2017 CER'!E23,'2018 CER'!E23,'2019 CER'!E23,'2020 CER'!E23,'2021 CER'!E23)</f>
        <v>240000</v>
      </c>
      <c r="F23" s="68">
        <f>SUM('2013 CER'!F23,'2014 CER'!F23,'2015 CER'!F23,'2016 CER'!F23,'2017 CER'!F23,'2018 CER'!F23,'2019 CER'!F23,'2020 CER'!F23,'2021 CER'!F23)</f>
        <v>0</v>
      </c>
      <c r="G23" s="68">
        <f>SUM('2013 CER'!G23,'2014 CER'!G23,'2015 CER'!G23,'2016 CER'!G23,'2017 CER'!G23,'2018 CER'!G23,'2019 CER'!G23,'2020 CER'!G23,'2021 CER'!G23)</f>
        <v>0</v>
      </c>
      <c r="H23" s="68">
        <f>SUM('2013 CER'!H23,'2014 CER'!H23,'2015 CER'!H23,'2016 CER'!H23,'2017 CER'!H23,'2018 CER'!H23,'2019 CER'!H23,'2020 CER'!H23,'2021 CER'!H23)</f>
        <v>0</v>
      </c>
      <c r="I23" s="68">
        <f>SUM('2013 CER'!I23,'2014 CER'!I23,'2015 CER'!I23,'2016 CER'!I23,'2017 CER'!I23,'2018 CER'!I23,'2019 CER'!I23,'2020 CER'!I23,'2021 CER'!I23)</f>
        <v>0</v>
      </c>
      <c r="J23" s="68">
        <f>SUM('2013 CER'!J23,'2014 CER'!J23,'2015 CER'!J23,'2016 CER'!J23,'2017 CER'!J23,'2018 CER'!J23,'2019 CER'!J23,'2020 CER'!J23,'2021 CER'!J23)</f>
        <v>0</v>
      </c>
      <c r="K23" s="68">
        <f>SUM('2013 CER'!K23,'2014 CER'!K23,'2015 CER'!K23,'2016 CER'!K23,'2017 CER'!K23,'2018 CER'!K23,'2019 CER'!K23,'2020 CER'!K23,'2021 CER'!K23)</f>
        <v>0</v>
      </c>
      <c r="L23" s="68">
        <f>SUM('2013 CER'!L23,'2014 CER'!L23,'2015 CER'!L23,'2016 CER'!L23,'2017 CER'!L23,'2018 CER'!L23,'2019 CER'!L23,'2020 CER'!L23,'2021 CER'!L23)</f>
        <v>0</v>
      </c>
      <c r="M23" s="68">
        <f>SUM('2013 CER'!M23,'2014 CER'!M23,'2015 CER'!M23,'2016 CER'!M23,'2017 CER'!M23,'2018 CER'!M23,'2019 CER'!M23,'2020 CER'!M23,'2021 CER'!M23)</f>
        <v>643253</v>
      </c>
      <c r="N23" s="68">
        <f>SUM('2013 CER'!N23,'2014 CER'!N23,'2015 CER'!N23,'2016 CER'!N23,'2017 CER'!N23,'2018 CER'!N23,'2019 CER'!N23,'2020 CER'!N23,'2021 CER'!N23)</f>
        <v>2783311</v>
      </c>
      <c r="O23" s="68">
        <f>SUM('2013 CER'!O23,'2014 CER'!O23,'2015 CER'!O23,'2016 CER'!O23,'2017 CER'!O23,'2018 CER'!O23,'2019 CER'!O23,'2020 CER'!O23,'2021 CER'!O23)</f>
        <v>0</v>
      </c>
      <c r="P23" s="68">
        <f>SUM('2013 CER'!P23,'2014 CER'!P23,'2015 CER'!P23,'2016 CER'!P23,'2017 CER'!P23,'2018 CER'!P23,'2019 CER'!P23,'2020 CER'!P23,'2021 CER'!P23)</f>
        <v>0</v>
      </c>
      <c r="Q23" s="68">
        <f>SUM('2013 CER'!Q23,'2014 CER'!Q23,'2015 CER'!Q23,'2016 CER'!Q23,'2017 CER'!Q23,'2018 CER'!Q23,'2019 CER'!Q23,'2020 CER'!Q23,'2021 CER'!Q23)</f>
        <v>0</v>
      </c>
      <c r="R23" s="68">
        <f>SUM('2013 CER'!R23,'2014 CER'!R23,'2015 CER'!R23,'2016 CER'!R23,'2017 CER'!R23,'2018 CER'!R23,'2019 CER'!R23,'2020 CER'!R23,'2021 CER'!R23)</f>
        <v>0</v>
      </c>
      <c r="S23" s="68">
        <f>SUM('2013 CER'!S23,'2014 CER'!S23,'2015 CER'!S23,'2016 CER'!S23,'2017 CER'!S23,'2018 CER'!S23,'2019 CER'!S23,'2020 CER'!S23,'2021 CER'!S23)</f>
        <v>0</v>
      </c>
      <c r="T23" s="68">
        <f>SUM('2013 CER'!T23,'2014 CER'!T23,'2015 CER'!T23,'2016 CER'!T23,'2017 CER'!T23,'2018 CER'!T23,'2019 CER'!T23,'2020 CER'!T23,'2021 CER'!T23)</f>
        <v>0</v>
      </c>
      <c r="U23" s="68">
        <f>SUM('2013 CER'!U23,'2014 CER'!U23,'2015 CER'!U23,'2016 CER'!U23,'2017 CER'!U23,'2018 CER'!U23,'2019 CER'!U23,'2020 CER'!U23,'2021 CER'!U23)</f>
        <v>0</v>
      </c>
      <c r="V23" s="32">
        <f>SUM('2013 CER'!V23,'2014 CER'!V23,'2015 CER'!V23,'2016 CER'!V23,'2017 CER'!V23,'2018 CER'!V23,'2019 CER'!V23,'2020 CER'!V23,'2021 CER'!V23)</f>
        <v>0</v>
      </c>
      <c r="W23" s="68">
        <f>SUM('2013 CER'!W23,'2014 CER'!W23,'2015 CER'!W23,'2016 CER'!W23,'2017 CER'!W23,'2018 CER'!W23,'2019 CER'!W23,'2020 CER'!W23,'2021 CER'!W23)</f>
        <v>0</v>
      </c>
      <c r="X23" s="68">
        <f>SUM('2013 CER'!X23,'2014 CER'!X23,'2015 CER'!X23,'2016 CER'!X23,'2017 CER'!X23,'2018 CER'!X23,'2019 CER'!X23,'2020 CER'!X23,'2021 CER'!X23)</f>
        <v>0</v>
      </c>
      <c r="Y23" s="68">
        <f>SUM('2013 CER'!Y23,'2014 CER'!Y23,'2015 CER'!Y23,'2016 CER'!Y23,'2017 CER'!Y23,'2018 CER'!Y23,'2019 CER'!Y23,'2020 CER'!Y23,'2021 CER'!Y23)</f>
        <v>0</v>
      </c>
      <c r="Z23" s="68">
        <f>SUM('2013 CER'!Z23,'2014 CER'!Z23,'2015 CER'!Z23,'2016 CER'!Z23,'2017 CER'!Z23,'2018 CER'!Z23,'2019 CER'!Z23,'2020 CER'!Z23,'2021 CER'!Z23)</f>
        <v>0</v>
      </c>
      <c r="AA23" s="68">
        <f>SUM('2013 CER'!AA23,'2014 CER'!AA23,'2015 CER'!AA23,'2016 CER'!AA23,'2017 CER'!AA23,'2018 CER'!AA23,'2019 CER'!AA23,'2020 CER'!AA23,'2021 CER'!AA23)</f>
        <v>2517271</v>
      </c>
      <c r="AB23" s="68">
        <f>SUM('2013 CER'!AB23,'2014 CER'!AB23,'2015 CER'!AB23,'2016 CER'!AB23,'2017 CER'!AB23,'2018 CER'!AB23,'2019 CER'!AB23,'2020 CER'!AB23,'2021 CER'!AB23)</f>
        <v>0</v>
      </c>
      <c r="AC23" s="68">
        <f>SUM('2013 CER'!AC23,'2014 CER'!AC23,'2015 CER'!AC23,'2016 CER'!AC23,'2017 CER'!AC23,'2018 CER'!AC23,'2019 CER'!AC23,'2020 CER'!AC23,'2021 CER'!AC23)</f>
        <v>142739</v>
      </c>
      <c r="AD23" s="68">
        <f>SUM('2013 CER'!AD23,'2014 CER'!AD23,'2015 CER'!AD23,'2016 CER'!AD23,'2017 CER'!AD23,'2018 CER'!AD23,'2019 CER'!AD23,'2020 CER'!AD23,'2021 CER'!AD23)</f>
        <v>659769</v>
      </c>
      <c r="AE23" s="68">
        <f>SUM('2013 CER'!AE23,'2014 CER'!AE23,'2015 CER'!AE23,'2016 CER'!AE23,'2017 CER'!AE23,'2018 CER'!AE23,'2019 CER'!AE23,'2020 CER'!AE23,'2021 CER'!AE23)</f>
        <v>4640895</v>
      </c>
      <c r="AF23" s="68">
        <f>SUM('2013 CER'!AF23,'2014 CER'!AF23,'2015 CER'!AF23,'2016 CER'!AF23,'2017 CER'!AF23,'2018 CER'!AF23,'2019 CER'!AF23,'2020 CER'!AF23,'2021 CER'!AF23)</f>
        <v>0</v>
      </c>
      <c r="AG23" s="68">
        <f>SUM('2013 CER'!AG23,'2014 CER'!AG23,'2015 CER'!AG23,'2016 CER'!AG23,'2017 CER'!AG23,'2018 CER'!AG23,'2019 CER'!AG23,'2020 CER'!AG23,'2021 CER'!AG23)</f>
        <v>0</v>
      </c>
      <c r="AH23" s="68">
        <f>SUM('2013 CER'!AH23,'2014 CER'!AH23,'2015 CER'!AH23,'2016 CER'!AH23,'2017 CER'!AH23,'2018 CER'!AH23,'2019 CER'!AH23,'2020 CER'!AH23,'2021 CER'!AH23)</f>
        <v>0</v>
      </c>
      <c r="AI23" s="68">
        <f>SUM('2013 CER'!AI23,'2014 CER'!AI23,'2015 CER'!AI23,'2016 CER'!AI23,'2017 CER'!AI23,'2018 CER'!AI23,'2019 CER'!AI23,'2020 CER'!AI23,'2021 CER'!AI23)</f>
        <v>0</v>
      </c>
      <c r="AJ23" s="68">
        <f>SUM('2013 CER'!AJ23,'2014 CER'!AJ23,'2015 CER'!AJ23,'2016 CER'!AJ23,'2017 CER'!AJ23,'2018 CER'!AJ23,'2019 CER'!AJ23,'2020 CER'!AJ23,'2021 CER'!AJ23)</f>
        <v>6827131</v>
      </c>
      <c r="AK23" s="68">
        <f>SUM('2013 CER'!AK23,'2014 CER'!AK23,'2015 CER'!AK23,'2016 CER'!AK23,'2017 CER'!AK23,'2018 CER'!AK23,'2019 CER'!AK23,'2020 CER'!AK23,'2021 CER'!AK23)</f>
        <v>0</v>
      </c>
      <c r="AL23" s="68">
        <f>SUM('2013 CER'!AL23,'2014 CER'!AL23,'2015 CER'!AL23,'2016 CER'!AL23,'2017 CER'!AL23,'2018 CER'!AL23,'2019 CER'!AL23,'2020 CER'!AL23,'2021 CER'!AL23)</f>
        <v>0</v>
      </c>
      <c r="AM23" s="68">
        <f>SUM('2013 CER'!AM23,'2014 CER'!AM23,'2015 CER'!AM23,'2016 CER'!AM23,'2017 CER'!AM23,'2018 CER'!AM23,'2019 CER'!AM23,'2020 CER'!AM23,'2021 CER'!AM23)</f>
        <v>0</v>
      </c>
      <c r="AN23" s="79">
        <f>SUM('2013 CER'!AN23,'2014 CER'!AN23,'2015 CER'!AN23,'2016 CER'!AN23,'2017 CER'!AN23,'2018 CER'!AN23,'2019 CER'!AN23,'2020 CER'!AN23,'2021 CER'!AN23)</f>
        <v>0</v>
      </c>
    </row>
    <row r="24" spans="1:40" x14ac:dyDescent="0.15">
      <c r="A24" s="72" t="s">
        <v>14</v>
      </c>
      <c r="B24" s="80">
        <f t="shared" si="1"/>
        <v>42966159</v>
      </c>
      <c r="C24" s="68">
        <f>SUM('2013 CER'!C24,'2014 CER'!C24,'2015 CER'!C24,'2016 CER'!C24,'2017 CER'!C24,'2018 CER'!C24)</f>
        <v>0</v>
      </c>
      <c r="D24" s="68">
        <f>SUM('2013 CER'!D24,'2014 CER'!D24,'2015 CER'!D24,'2016 CER'!D24,'2017 CER'!D24,'2018 CER'!D24,'2019 CER'!D24,'2020 CER'!D24,'2021 CER'!D24)</f>
        <v>0</v>
      </c>
      <c r="E24" s="68">
        <f>SUM('2013 CER'!E24,'2014 CER'!E24,'2015 CER'!E24,'2016 CER'!E24,'2017 CER'!E24,'2018 CER'!E24,'2019 CER'!E24,'2020 CER'!E24,'2021 CER'!E24)</f>
        <v>0</v>
      </c>
      <c r="F24" s="68">
        <f>SUM('2013 CER'!F24,'2014 CER'!F24,'2015 CER'!F24,'2016 CER'!F24,'2017 CER'!F24,'2018 CER'!F24,'2019 CER'!F24,'2020 CER'!F24,'2021 CER'!F24)</f>
        <v>0</v>
      </c>
      <c r="G24" s="68">
        <f>SUM('2013 CER'!G24,'2014 CER'!G24,'2015 CER'!G24,'2016 CER'!G24,'2017 CER'!G24,'2018 CER'!G24,'2019 CER'!G24,'2020 CER'!G24,'2021 CER'!G24)</f>
        <v>0</v>
      </c>
      <c r="H24" s="68">
        <f>SUM('2013 CER'!H24,'2014 CER'!H24,'2015 CER'!H24,'2016 CER'!H24,'2017 CER'!H24,'2018 CER'!H24,'2019 CER'!H24,'2020 CER'!H24,'2021 CER'!H24)</f>
        <v>0</v>
      </c>
      <c r="I24" s="68">
        <f>SUM('2013 CER'!I24,'2014 CER'!I24,'2015 CER'!I24,'2016 CER'!I24,'2017 CER'!I24,'2018 CER'!I24,'2019 CER'!I24,'2020 CER'!I24,'2021 CER'!I24)</f>
        <v>0</v>
      </c>
      <c r="J24" s="68">
        <f>SUM('2013 CER'!J24,'2014 CER'!J24,'2015 CER'!J24,'2016 CER'!J24,'2017 CER'!J24,'2018 CER'!J24,'2019 CER'!J24,'2020 CER'!J24,'2021 CER'!J24)</f>
        <v>0</v>
      </c>
      <c r="K24" s="68">
        <f>SUM('2013 CER'!K24,'2014 CER'!K24,'2015 CER'!K24,'2016 CER'!K24,'2017 CER'!K24,'2018 CER'!K24,'2019 CER'!K24,'2020 CER'!K24,'2021 CER'!K24)</f>
        <v>0</v>
      </c>
      <c r="L24" s="68">
        <f>SUM('2013 CER'!L24,'2014 CER'!L24,'2015 CER'!L24,'2016 CER'!L24,'2017 CER'!L24,'2018 CER'!L24,'2019 CER'!L24,'2020 CER'!L24,'2021 CER'!L24)</f>
        <v>0</v>
      </c>
      <c r="M24" s="68">
        <f>SUM('2013 CER'!M24,'2014 CER'!M24,'2015 CER'!M24,'2016 CER'!M24,'2017 CER'!M24,'2018 CER'!M24,'2019 CER'!M24,'2020 CER'!M24,'2021 CER'!M24)</f>
        <v>0</v>
      </c>
      <c r="N24" s="68">
        <f>SUM('2013 CER'!N24,'2014 CER'!N24,'2015 CER'!N24,'2016 CER'!N24,'2017 CER'!N24,'2018 CER'!N24,'2019 CER'!N24,'2020 CER'!N24,'2021 CER'!N24)</f>
        <v>0</v>
      </c>
      <c r="O24" s="68">
        <f>SUM('2013 CER'!O24,'2014 CER'!O24,'2015 CER'!O24,'2016 CER'!O24,'2017 CER'!O24,'2018 CER'!O24,'2019 CER'!O24,'2020 CER'!O24,'2021 CER'!O24)</f>
        <v>0</v>
      </c>
      <c r="P24" s="68">
        <f>SUM('2013 CER'!P24,'2014 CER'!P24,'2015 CER'!P24,'2016 CER'!P24,'2017 CER'!P24,'2018 CER'!P24,'2019 CER'!P24,'2020 CER'!P24,'2021 CER'!P24)</f>
        <v>0</v>
      </c>
      <c r="Q24" s="68">
        <f>SUM('2013 CER'!Q24,'2014 CER'!Q24,'2015 CER'!Q24,'2016 CER'!Q24,'2017 CER'!Q24,'2018 CER'!Q24,'2019 CER'!Q24,'2020 CER'!Q24,'2021 CER'!Q24)</f>
        <v>0</v>
      </c>
      <c r="R24" s="68">
        <f>SUM('2013 CER'!R24,'2014 CER'!R24,'2015 CER'!R24,'2016 CER'!R24,'2017 CER'!R24,'2018 CER'!R24,'2019 CER'!R24,'2020 CER'!R24,'2021 CER'!R24)</f>
        <v>0</v>
      </c>
      <c r="S24" s="68">
        <f>SUM('2013 CER'!S24,'2014 CER'!S24,'2015 CER'!S24,'2016 CER'!S24,'2017 CER'!S24,'2018 CER'!S24,'2019 CER'!S24,'2020 CER'!S24,'2021 CER'!S24)</f>
        <v>0</v>
      </c>
      <c r="T24" s="68">
        <f>SUM('2013 CER'!T24,'2014 CER'!T24,'2015 CER'!T24,'2016 CER'!T24,'2017 CER'!T24,'2018 CER'!T24,'2019 CER'!T24,'2020 CER'!T24,'2021 CER'!T24)</f>
        <v>0</v>
      </c>
      <c r="U24" s="68">
        <f>SUM('2013 CER'!U24,'2014 CER'!U24,'2015 CER'!U24,'2016 CER'!U24,'2017 CER'!U24,'2018 CER'!U24,'2019 CER'!U24,'2020 CER'!U24,'2021 CER'!U24)</f>
        <v>0</v>
      </c>
      <c r="V24" s="68">
        <f>SUM('2013 CER'!V24,'2014 CER'!V24,'2015 CER'!V24,'2016 CER'!V24,'2017 CER'!V24,'2018 CER'!V24,'2019 CER'!V24,'2020 CER'!V24,'2021 CER'!V24)</f>
        <v>0</v>
      </c>
      <c r="W24" s="32">
        <f>SUM('2013 CER'!W24,'2014 CER'!W24,'2015 CER'!W24,'2016 CER'!W24,'2017 CER'!W24,'2018 CER'!W24,'2019 CER'!W24,'2020 CER'!W24,'2021 CER'!W24)</f>
        <v>42966159</v>
      </c>
      <c r="X24" s="68">
        <f>SUM('2013 CER'!X24,'2014 CER'!X24,'2015 CER'!X24,'2016 CER'!X24,'2017 CER'!X24,'2018 CER'!X24,'2019 CER'!X24,'2020 CER'!X24,'2021 CER'!X24)</f>
        <v>0</v>
      </c>
      <c r="Y24" s="68">
        <f>SUM('2013 CER'!Y24,'2014 CER'!Y24,'2015 CER'!Y24,'2016 CER'!Y24,'2017 CER'!Y24,'2018 CER'!Y24,'2019 CER'!Y24,'2020 CER'!Y24,'2021 CER'!Y24)</f>
        <v>0</v>
      </c>
      <c r="Z24" s="68">
        <f>SUM('2013 CER'!Z24,'2014 CER'!Z24,'2015 CER'!Z24,'2016 CER'!Z24,'2017 CER'!Z24,'2018 CER'!Z24,'2019 CER'!Z24,'2020 CER'!Z24,'2021 CER'!Z24)</f>
        <v>0</v>
      </c>
      <c r="AA24" s="68">
        <f>SUM('2013 CER'!AA24,'2014 CER'!AA24,'2015 CER'!AA24,'2016 CER'!AA24,'2017 CER'!AA24,'2018 CER'!AA24,'2019 CER'!AA24,'2020 CER'!AA24,'2021 CER'!AA24)</f>
        <v>0</v>
      </c>
      <c r="AB24" s="68">
        <f>SUM('2013 CER'!AB24,'2014 CER'!AB24,'2015 CER'!AB24,'2016 CER'!AB24,'2017 CER'!AB24,'2018 CER'!AB24,'2019 CER'!AB24,'2020 CER'!AB24,'2021 CER'!AB24)</f>
        <v>0</v>
      </c>
      <c r="AC24" s="68">
        <f>SUM('2013 CER'!AC24,'2014 CER'!AC24,'2015 CER'!AC24,'2016 CER'!AC24,'2017 CER'!AC24,'2018 CER'!AC24,'2019 CER'!AC24,'2020 CER'!AC24,'2021 CER'!AC24)</f>
        <v>0</v>
      </c>
      <c r="AD24" s="68">
        <f>SUM('2013 CER'!AD24,'2014 CER'!AD24,'2015 CER'!AD24,'2016 CER'!AD24,'2017 CER'!AD24,'2018 CER'!AD24,'2019 CER'!AD24,'2020 CER'!AD24,'2021 CER'!AD24)</f>
        <v>0</v>
      </c>
      <c r="AE24" s="68">
        <f>SUM('2013 CER'!AE24,'2014 CER'!AE24,'2015 CER'!AE24,'2016 CER'!AE24,'2017 CER'!AE24,'2018 CER'!AE24,'2019 CER'!AE24,'2020 CER'!AE24,'2021 CER'!AE24)</f>
        <v>0</v>
      </c>
      <c r="AF24" s="68">
        <f>SUM('2013 CER'!AF24,'2014 CER'!AF24,'2015 CER'!AF24,'2016 CER'!AF24,'2017 CER'!AF24,'2018 CER'!AF24,'2019 CER'!AF24,'2020 CER'!AF24,'2021 CER'!AF24)</f>
        <v>0</v>
      </c>
      <c r="AG24" s="68">
        <f>SUM('2013 CER'!AG24,'2014 CER'!AG24,'2015 CER'!AG24,'2016 CER'!AG24,'2017 CER'!AG24,'2018 CER'!AG24,'2019 CER'!AG24,'2020 CER'!AG24,'2021 CER'!AG24)</f>
        <v>0</v>
      </c>
      <c r="AH24" s="68">
        <f>SUM('2013 CER'!AH24,'2014 CER'!AH24,'2015 CER'!AH24,'2016 CER'!AH24,'2017 CER'!AH24,'2018 CER'!AH24,'2019 CER'!AH24,'2020 CER'!AH24,'2021 CER'!AH24)</f>
        <v>0</v>
      </c>
      <c r="AI24" s="68">
        <f>SUM('2013 CER'!AI24,'2014 CER'!AI24,'2015 CER'!AI24,'2016 CER'!AI24,'2017 CER'!AI24,'2018 CER'!AI24,'2019 CER'!AI24,'2020 CER'!AI24,'2021 CER'!AI24)</f>
        <v>0</v>
      </c>
      <c r="AJ24" s="68">
        <f>SUM('2013 CER'!AJ24,'2014 CER'!AJ24,'2015 CER'!AJ24,'2016 CER'!AJ24,'2017 CER'!AJ24,'2018 CER'!AJ24,'2019 CER'!AJ24,'2020 CER'!AJ24,'2021 CER'!AJ24)</f>
        <v>0</v>
      </c>
      <c r="AK24" s="68">
        <f>SUM('2013 CER'!AK24,'2014 CER'!AK24,'2015 CER'!AK24,'2016 CER'!AK24,'2017 CER'!AK24,'2018 CER'!AK24,'2019 CER'!AK24,'2020 CER'!AK24,'2021 CER'!AK24)</f>
        <v>0</v>
      </c>
      <c r="AL24" s="68">
        <f>SUM('2013 CER'!AL24,'2014 CER'!AL24,'2015 CER'!AL24,'2016 CER'!AL24,'2017 CER'!AL24,'2018 CER'!AL24,'2019 CER'!AL24,'2020 CER'!AL24,'2021 CER'!AL24)</f>
        <v>0</v>
      </c>
      <c r="AM24" s="68">
        <f>SUM('2013 CER'!AM24,'2014 CER'!AM24,'2015 CER'!AM24,'2016 CER'!AM24,'2017 CER'!AM24,'2018 CER'!AM24,'2019 CER'!AM24,'2020 CER'!AM24,'2021 CER'!AM24)</f>
        <v>0</v>
      </c>
      <c r="AN24" s="79">
        <f>SUM('2013 CER'!AN24,'2014 CER'!AN24,'2015 CER'!AN24,'2016 CER'!AN24,'2017 CER'!AN24,'2018 CER'!AN24,'2019 CER'!AN24,'2020 CER'!AN24,'2021 CER'!AN24)</f>
        <v>0</v>
      </c>
    </row>
    <row r="25" spans="1:40" x14ac:dyDescent="0.15">
      <c r="A25" s="72" t="s">
        <v>0</v>
      </c>
      <c r="B25" s="80">
        <f t="shared" si="1"/>
        <v>4338790</v>
      </c>
      <c r="C25" s="68">
        <f>SUM('2013 CER'!C25,'2014 CER'!C25,'2015 CER'!C25,'2016 CER'!C25,'2017 CER'!C25,'2018 CER'!C25)</f>
        <v>0</v>
      </c>
      <c r="D25" s="68">
        <f>SUM('2013 CER'!D25,'2014 CER'!D25,'2015 CER'!D25,'2016 CER'!D25,'2017 CER'!D25,'2018 CER'!D25,'2019 CER'!D25,'2020 CER'!D25,'2021 CER'!D25)</f>
        <v>4338790</v>
      </c>
      <c r="E25" s="68">
        <f>SUM('2013 CER'!E25,'2014 CER'!E25,'2015 CER'!E25,'2016 CER'!E25,'2017 CER'!E25,'2018 CER'!E25,'2019 CER'!E25,'2020 CER'!E25,'2021 CER'!E25)</f>
        <v>0</v>
      </c>
      <c r="F25" s="68">
        <f>SUM('2013 CER'!F25,'2014 CER'!F25,'2015 CER'!F25,'2016 CER'!F25,'2017 CER'!F25,'2018 CER'!F25,'2019 CER'!F25,'2020 CER'!F25,'2021 CER'!F25)</f>
        <v>0</v>
      </c>
      <c r="G25" s="68">
        <f>SUM('2013 CER'!G25,'2014 CER'!G25,'2015 CER'!G25,'2016 CER'!G25,'2017 CER'!G25,'2018 CER'!G25,'2019 CER'!G25,'2020 CER'!G25,'2021 CER'!G25)</f>
        <v>0</v>
      </c>
      <c r="H25" s="68">
        <f>SUM('2013 CER'!H25,'2014 CER'!H25,'2015 CER'!H25,'2016 CER'!H25,'2017 CER'!H25,'2018 CER'!H25,'2019 CER'!H25,'2020 CER'!H25,'2021 CER'!H25)</f>
        <v>0</v>
      </c>
      <c r="I25" s="68">
        <f>SUM('2013 CER'!I25,'2014 CER'!I25,'2015 CER'!I25,'2016 CER'!I25,'2017 CER'!I25,'2018 CER'!I25,'2019 CER'!I25,'2020 CER'!I25,'2021 CER'!I25)</f>
        <v>0</v>
      </c>
      <c r="J25" s="68">
        <f>SUM('2013 CER'!J25,'2014 CER'!J25,'2015 CER'!J25,'2016 CER'!J25,'2017 CER'!J25,'2018 CER'!J25,'2019 CER'!J25,'2020 CER'!J25,'2021 CER'!J25)</f>
        <v>0</v>
      </c>
      <c r="K25" s="68">
        <f>SUM('2013 CER'!K25,'2014 CER'!K25,'2015 CER'!K25,'2016 CER'!K25,'2017 CER'!K25,'2018 CER'!K25,'2019 CER'!K25,'2020 CER'!K25,'2021 CER'!K25)</f>
        <v>0</v>
      </c>
      <c r="L25" s="68">
        <f>SUM('2013 CER'!L25,'2014 CER'!L25,'2015 CER'!L25,'2016 CER'!L25,'2017 CER'!L25,'2018 CER'!L25,'2019 CER'!L25,'2020 CER'!L25,'2021 CER'!L25)</f>
        <v>0</v>
      </c>
      <c r="M25" s="68">
        <f>SUM('2013 CER'!M25,'2014 CER'!M25,'2015 CER'!M25,'2016 CER'!M25,'2017 CER'!M25,'2018 CER'!M25,'2019 CER'!M25,'2020 CER'!M25,'2021 CER'!M25)</f>
        <v>0</v>
      </c>
      <c r="N25" s="68">
        <f>SUM('2013 CER'!N25,'2014 CER'!N25,'2015 CER'!N25,'2016 CER'!N25,'2017 CER'!N25,'2018 CER'!N25,'2019 CER'!N25,'2020 CER'!N25,'2021 CER'!N25)</f>
        <v>0</v>
      </c>
      <c r="O25" s="68">
        <f>SUM('2013 CER'!O25,'2014 CER'!O25,'2015 CER'!O25,'2016 CER'!O25,'2017 CER'!O25,'2018 CER'!O25,'2019 CER'!O25,'2020 CER'!O25,'2021 CER'!O25)</f>
        <v>0</v>
      </c>
      <c r="P25" s="68">
        <f>SUM('2013 CER'!P25,'2014 CER'!P25,'2015 CER'!P25,'2016 CER'!P25,'2017 CER'!P25,'2018 CER'!P25,'2019 CER'!P25,'2020 CER'!P25,'2021 CER'!P25)</f>
        <v>0</v>
      </c>
      <c r="Q25" s="68">
        <f>SUM('2013 CER'!Q25,'2014 CER'!Q25,'2015 CER'!Q25,'2016 CER'!Q25,'2017 CER'!Q25,'2018 CER'!Q25,'2019 CER'!Q25,'2020 CER'!Q25,'2021 CER'!Q25)</f>
        <v>0</v>
      </c>
      <c r="R25" s="68">
        <f>SUM('2013 CER'!R25,'2014 CER'!R25,'2015 CER'!R25,'2016 CER'!R25,'2017 CER'!R25,'2018 CER'!R25,'2019 CER'!R25,'2020 CER'!R25,'2021 CER'!R25)</f>
        <v>0</v>
      </c>
      <c r="S25" s="68">
        <f>SUM('2013 CER'!S25,'2014 CER'!S25,'2015 CER'!S25,'2016 CER'!S25,'2017 CER'!S25,'2018 CER'!S25,'2019 CER'!S25,'2020 CER'!S25,'2021 CER'!S25)</f>
        <v>0</v>
      </c>
      <c r="T25" s="68">
        <f>SUM('2013 CER'!T25,'2014 CER'!T25,'2015 CER'!T25,'2016 CER'!T25,'2017 CER'!T25,'2018 CER'!T25,'2019 CER'!T25,'2020 CER'!T25,'2021 CER'!T25)</f>
        <v>0</v>
      </c>
      <c r="U25" s="68">
        <f>SUM('2013 CER'!U25,'2014 CER'!U25,'2015 CER'!U25,'2016 CER'!U25,'2017 CER'!U25,'2018 CER'!U25,'2019 CER'!U25,'2020 CER'!U25,'2021 CER'!U25)</f>
        <v>0</v>
      </c>
      <c r="V25" s="68">
        <f>SUM('2013 CER'!V25,'2014 CER'!V25,'2015 CER'!V25,'2016 CER'!V25,'2017 CER'!V25,'2018 CER'!V25,'2019 CER'!V25,'2020 CER'!V25,'2021 CER'!V25)</f>
        <v>0</v>
      </c>
      <c r="W25" s="68">
        <f>SUM('2013 CER'!W25,'2014 CER'!W25,'2015 CER'!W25,'2016 CER'!W25,'2017 CER'!W25,'2018 CER'!W25,'2019 CER'!W25,'2020 CER'!W25,'2021 CER'!W25)</f>
        <v>0</v>
      </c>
      <c r="X25" s="32">
        <f>SUM('2013 CER'!X25,'2014 CER'!X25,'2015 CER'!X25,'2016 CER'!X25,'2017 CER'!X25,'2018 CER'!X25,'2019 CER'!X25,'2020 CER'!X25,'2021 CER'!X25)</f>
        <v>0</v>
      </c>
      <c r="Y25" s="68">
        <f>SUM('2013 CER'!Y25,'2014 CER'!Y25,'2015 CER'!Y25,'2016 CER'!Y25,'2017 CER'!Y25,'2018 CER'!Y25,'2019 CER'!Y25,'2020 CER'!Y25,'2021 CER'!Y25)</f>
        <v>0</v>
      </c>
      <c r="Z25" s="68">
        <f>SUM('2013 CER'!Z25,'2014 CER'!Z25,'2015 CER'!Z25,'2016 CER'!Z25,'2017 CER'!Z25,'2018 CER'!Z25,'2019 CER'!Z25,'2020 CER'!Z25,'2021 CER'!Z25)</f>
        <v>0</v>
      </c>
      <c r="AA25" s="68">
        <f>SUM('2013 CER'!AA25,'2014 CER'!AA25,'2015 CER'!AA25,'2016 CER'!AA25,'2017 CER'!AA25,'2018 CER'!AA25,'2019 CER'!AA25,'2020 CER'!AA25,'2021 CER'!AA25)</f>
        <v>0</v>
      </c>
      <c r="AB25" s="68">
        <f>SUM('2013 CER'!AB25,'2014 CER'!AB25,'2015 CER'!AB25,'2016 CER'!AB25,'2017 CER'!AB25,'2018 CER'!AB25,'2019 CER'!AB25,'2020 CER'!AB25,'2021 CER'!AB25)</f>
        <v>0</v>
      </c>
      <c r="AC25" s="68">
        <f>SUM('2013 CER'!AC25,'2014 CER'!AC25,'2015 CER'!AC25,'2016 CER'!AC25,'2017 CER'!AC25,'2018 CER'!AC25,'2019 CER'!AC25,'2020 CER'!AC25,'2021 CER'!AC25)</f>
        <v>0</v>
      </c>
      <c r="AD25" s="68">
        <f>SUM('2013 CER'!AD25,'2014 CER'!AD25,'2015 CER'!AD25,'2016 CER'!AD25,'2017 CER'!AD25,'2018 CER'!AD25,'2019 CER'!AD25,'2020 CER'!AD25,'2021 CER'!AD25)</f>
        <v>0</v>
      </c>
      <c r="AE25" s="68">
        <f>SUM('2013 CER'!AE25,'2014 CER'!AE25,'2015 CER'!AE25,'2016 CER'!AE25,'2017 CER'!AE25,'2018 CER'!AE25,'2019 CER'!AE25,'2020 CER'!AE25,'2021 CER'!AE25)</f>
        <v>0</v>
      </c>
      <c r="AF25" s="68">
        <f>SUM('2013 CER'!AF25,'2014 CER'!AF25,'2015 CER'!AF25,'2016 CER'!AF25,'2017 CER'!AF25,'2018 CER'!AF25,'2019 CER'!AF25,'2020 CER'!AF25,'2021 CER'!AF25)</f>
        <v>0</v>
      </c>
      <c r="AG25" s="68">
        <f>SUM('2013 CER'!AG25,'2014 CER'!AG25,'2015 CER'!AG25,'2016 CER'!AG25,'2017 CER'!AG25,'2018 CER'!AG25,'2019 CER'!AG25,'2020 CER'!AG25,'2021 CER'!AG25)</f>
        <v>0</v>
      </c>
      <c r="AH25" s="68">
        <f>SUM('2013 CER'!AH25,'2014 CER'!AH25,'2015 CER'!AH25,'2016 CER'!AH25,'2017 CER'!AH25,'2018 CER'!AH25,'2019 CER'!AH25,'2020 CER'!AH25,'2021 CER'!AH25)</f>
        <v>0</v>
      </c>
      <c r="AI25" s="68">
        <f>SUM('2013 CER'!AI25,'2014 CER'!AI25,'2015 CER'!AI25,'2016 CER'!AI25,'2017 CER'!AI25,'2018 CER'!AI25,'2019 CER'!AI25,'2020 CER'!AI25,'2021 CER'!AI25)</f>
        <v>0</v>
      </c>
      <c r="AJ25" s="68">
        <f>SUM('2013 CER'!AJ25,'2014 CER'!AJ25,'2015 CER'!AJ25,'2016 CER'!AJ25,'2017 CER'!AJ25,'2018 CER'!AJ25,'2019 CER'!AJ25,'2020 CER'!AJ25,'2021 CER'!AJ25)</f>
        <v>0</v>
      </c>
      <c r="AK25" s="68">
        <f>SUM('2013 CER'!AK25,'2014 CER'!AK25,'2015 CER'!AK25,'2016 CER'!AK25,'2017 CER'!AK25,'2018 CER'!AK25,'2019 CER'!AK25,'2020 CER'!AK25,'2021 CER'!AK25)</f>
        <v>0</v>
      </c>
      <c r="AL25" s="68">
        <f>SUM('2013 CER'!AL25,'2014 CER'!AL25,'2015 CER'!AL25,'2016 CER'!AL25,'2017 CER'!AL25,'2018 CER'!AL25,'2019 CER'!AL25,'2020 CER'!AL25,'2021 CER'!AL25)</f>
        <v>0</v>
      </c>
      <c r="AM25" s="68">
        <f>SUM('2013 CER'!AM25,'2014 CER'!AM25,'2015 CER'!AM25,'2016 CER'!AM25,'2017 CER'!AM25,'2018 CER'!AM25,'2019 CER'!AM25,'2020 CER'!AM25,'2021 CER'!AM25)</f>
        <v>0</v>
      </c>
      <c r="AN25" s="79">
        <f>SUM('2013 CER'!AN25,'2014 CER'!AN25,'2015 CER'!AN25,'2016 CER'!AN25,'2017 CER'!AN25,'2018 CER'!AN25,'2019 CER'!AN25,'2020 CER'!AN25,'2021 CER'!AN25)</f>
        <v>0</v>
      </c>
    </row>
    <row r="26" spans="1:40" x14ac:dyDescent="0.15">
      <c r="A26" s="72" t="s">
        <v>15</v>
      </c>
      <c r="B26" s="80">
        <f t="shared" si="1"/>
        <v>8692615</v>
      </c>
      <c r="C26" s="68">
        <f>SUM('2013 CER'!C26,'2014 CER'!C26,'2015 CER'!C26,'2016 CER'!C26,'2017 CER'!C26,'2018 CER'!C26)</f>
        <v>0</v>
      </c>
      <c r="D26" s="68">
        <f>SUM('2013 CER'!D26,'2014 CER'!D26,'2015 CER'!D26,'2016 CER'!D26,'2017 CER'!D26,'2018 CER'!D26,'2019 CER'!D26,'2020 CER'!D26,'2021 CER'!D26)</f>
        <v>0</v>
      </c>
      <c r="E26" s="68">
        <f>SUM('2013 CER'!E26,'2014 CER'!E26,'2015 CER'!E26,'2016 CER'!E26,'2017 CER'!E26,'2018 CER'!E26,'2019 CER'!E26,'2020 CER'!E26,'2021 CER'!E26)</f>
        <v>0</v>
      </c>
      <c r="F26" s="68">
        <f>SUM('2013 CER'!F26,'2014 CER'!F26,'2015 CER'!F26,'2016 CER'!F26,'2017 CER'!F26,'2018 CER'!F26,'2019 CER'!F26,'2020 CER'!F26,'2021 CER'!F26)</f>
        <v>0</v>
      </c>
      <c r="G26" s="68">
        <f>SUM('2013 CER'!G26,'2014 CER'!G26,'2015 CER'!G26,'2016 CER'!G26,'2017 CER'!G26,'2018 CER'!G26,'2019 CER'!G26,'2020 CER'!G26,'2021 CER'!G26)</f>
        <v>0</v>
      </c>
      <c r="H26" s="68">
        <f>SUM('2013 CER'!H26,'2014 CER'!H26,'2015 CER'!H26,'2016 CER'!H26,'2017 CER'!H26,'2018 CER'!H26,'2019 CER'!H26,'2020 CER'!H26,'2021 CER'!H26)</f>
        <v>0</v>
      </c>
      <c r="I26" s="68">
        <f>SUM('2013 CER'!I26,'2014 CER'!I26,'2015 CER'!I26,'2016 CER'!I26,'2017 CER'!I26,'2018 CER'!I26,'2019 CER'!I26,'2020 CER'!I26,'2021 CER'!I26)</f>
        <v>0</v>
      </c>
      <c r="J26" s="68">
        <f>SUM('2013 CER'!J26,'2014 CER'!J26,'2015 CER'!J26,'2016 CER'!J26,'2017 CER'!J26,'2018 CER'!J26,'2019 CER'!J26,'2020 CER'!J26,'2021 CER'!J26)</f>
        <v>0</v>
      </c>
      <c r="K26" s="68">
        <f>SUM('2013 CER'!K26,'2014 CER'!K26,'2015 CER'!K26,'2016 CER'!K26,'2017 CER'!K26,'2018 CER'!K26,'2019 CER'!K26,'2020 CER'!K26,'2021 CER'!K26)</f>
        <v>0</v>
      </c>
      <c r="L26" s="68">
        <f>SUM('2013 CER'!L26,'2014 CER'!L26,'2015 CER'!L26,'2016 CER'!L26,'2017 CER'!L26,'2018 CER'!L26,'2019 CER'!L26,'2020 CER'!L26,'2021 CER'!L26)</f>
        <v>0</v>
      </c>
      <c r="M26" s="68">
        <f>SUM('2013 CER'!M26,'2014 CER'!M26,'2015 CER'!M26,'2016 CER'!M26,'2017 CER'!M26,'2018 CER'!M26,'2019 CER'!M26,'2020 CER'!M26,'2021 CER'!M26)</f>
        <v>0</v>
      </c>
      <c r="N26" s="68">
        <f>SUM('2013 CER'!N26,'2014 CER'!N26,'2015 CER'!N26,'2016 CER'!N26,'2017 CER'!N26,'2018 CER'!N26,'2019 CER'!N26,'2020 CER'!N26,'2021 CER'!N26)</f>
        <v>0</v>
      </c>
      <c r="O26" s="68">
        <f>SUM('2013 CER'!O26,'2014 CER'!O26,'2015 CER'!O26,'2016 CER'!O26,'2017 CER'!O26,'2018 CER'!O26,'2019 CER'!O26,'2020 CER'!O26,'2021 CER'!O26)</f>
        <v>0</v>
      </c>
      <c r="P26" s="68">
        <f>SUM('2013 CER'!P26,'2014 CER'!P26,'2015 CER'!P26,'2016 CER'!P26,'2017 CER'!P26,'2018 CER'!P26,'2019 CER'!P26,'2020 CER'!P26,'2021 CER'!P26)</f>
        <v>0</v>
      </c>
      <c r="Q26" s="68">
        <f>SUM('2013 CER'!Q26,'2014 CER'!Q26,'2015 CER'!Q26,'2016 CER'!Q26,'2017 CER'!Q26,'2018 CER'!Q26,'2019 CER'!Q26,'2020 CER'!Q26,'2021 CER'!Q26)</f>
        <v>0</v>
      </c>
      <c r="R26" s="68">
        <f>SUM('2013 CER'!R26,'2014 CER'!R26,'2015 CER'!R26,'2016 CER'!R26,'2017 CER'!R26,'2018 CER'!R26,'2019 CER'!R26,'2020 CER'!R26,'2021 CER'!R26)</f>
        <v>0</v>
      </c>
      <c r="S26" s="68">
        <f>SUM('2013 CER'!S26,'2014 CER'!S26,'2015 CER'!S26,'2016 CER'!S26,'2017 CER'!S26,'2018 CER'!S26,'2019 CER'!S26,'2020 CER'!S26,'2021 CER'!S26)</f>
        <v>0</v>
      </c>
      <c r="T26" s="68">
        <f>SUM('2013 CER'!T26,'2014 CER'!T26,'2015 CER'!T26,'2016 CER'!T26,'2017 CER'!T26,'2018 CER'!T26,'2019 CER'!T26,'2020 CER'!T26,'2021 CER'!T26)</f>
        <v>0</v>
      </c>
      <c r="U26" s="68">
        <f>SUM('2013 CER'!U26,'2014 CER'!U26,'2015 CER'!U26,'2016 CER'!U26,'2017 CER'!U26,'2018 CER'!U26,'2019 CER'!U26,'2020 CER'!U26,'2021 CER'!U26)</f>
        <v>0</v>
      </c>
      <c r="V26" s="68">
        <f>SUM('2013 CER'!V26,'2014 CER'!V26,'2015 CER'!V26,'2016 CER'!V26,'2017 CER'!V26,'2018 CER'!V26,'2019 CER'!V26,'2020 CER'!V26,'2021 CER'!V26)</f>
        <v>0</v>
      </c>
      <c r="W26" s="68">
        <f>SUM('2013 CER'!W26,'2014 CER'!W26,'2015 CER'!W26,'2016 CER'!W26,'2017 CER'!W26,'2018 CER'!W26,'2019 CER'!W26,'2020 CER'!W26,'2021 CER'!W26)</f>
        <v>0</v>
      </c>
      <c r="X26" s="68">
        <f>SUM('2013 CER'!X26,'2014 CER'!X26,'2015 CER'!X26,'2016 CER'!X26,'2017 CER'!X26,'2018 CER'!X26,'2019 CER'!X26,'2020 CER'!X26,'2021 CER'!X26)</f>
        <v>0</v>
      </c>
      <c r="Y26" s="32">
        <f>SUM('2013 CER'!Y26,'2014 CER'!Y26,'2015 CER'!Y26,'2016 CER'!Y26,'2017 CER'!Y26,'2018 CER'!Y26,'2019 CER'!Y26,'2020 CER'!Y26,'2021 CER'!Y26)</f>
        <v>8692615</v>
      </c>
      <c r="Z26" s="68">
        <f>SUM('2013 CER'!Z26,'2014 CER'!Z26,'2015 CER'!Z26,'2016 CER'!Z26,'2017 CER'!Z26,'2018 CER'!Z26,'2019 CER'!Z26,'2020 CER'!Z26,'2021 CER'!Z26)</f>
        <v>0</v>
      </c>
      <c r="AA26" s="68">
        <f>SUM('2013 CER'!AA26,'2014 CER'!AA26,'2015 CER'!AA26,'2016 CER'!AA26,'2017 CER'!AA26,'2018 CER'!AA26,'2019 CER'!AA26,'2020 CER'!AA26,'2021 CER'!AA26)</f>
        <v>0</v>
      </c>
      <c r="AB26" s="68">
        <f>SUM('2013 CER'!AB26,'2014 CER'!AB26,'2015 CER'!AB26,'2016 CER'!AB26,'2017 CER'!AB26,'2018 CER'!AB26,'2019 CER'!AB26,'2020 CER'!AB26,'2021 CER'!AB26)</f>
        <v>0</v>
      </c>
      <c r="AC26" s="68">
        <f>SUM('2013 CER'!AC26,'2014 CER'!AC26,'2015 CER'!AC26,'2016 CER'!AC26,'2017 CER'!AC26,'2018 CER'!AC26,'2019 CER'!AC26,'2020 CER'!AC26,'2021 CER'!AC26)</f>
        <v>0</v>
      </c>
      <c r="AD26" s="68">
        <f>SUM('2013 CER'!AD26,'2014 CER'!AD26,'2015 CER'!AD26,'2016 CER'!AD26,'2017 CER'!AD26,'2018 CER'!AD26,'2019 CER'!AD26,'2020 CER'!AD26,'2021 CER'!AD26)</f>
        <v>0</v>
      </c>
      <c r="AE26" s="68">
        <f>SUM('2013 CER'!AE26,'2014 CER'!AE26,'2015 CER'!AE26,'2016 CER'!AE26,'2017 CER'!AE26,'2018 CER'!AE26,'2019 CER'!AE26,'2020 CER'!AE26,'2021 CER'!AE26)</f>
        <v>0</v>
      </c>
      <c r="AF26" s="68">
        <f>SUM('2013 CER'!AF26,'2014 CER'!AF26,'2015 CER'!AF26,'2016 CER'!AF26,'2017 CER'!AF26,'2018 CER'!AF26,'2019 CER'!AF26,'2020 CER'!AF26,'2021 CER'!AF26)</f>
        <v>0</v>
      </c>
      <c r="AG26" s="68">
        <f>SUM('2013 CER'!AG26,'2014 CER'!AG26,'2015 CER'!AG26,'2016 CER'!AG26,'2017 CER'!AG26,'2018 CER'!AG26,'2019 CER'!AG26,'2020 CER'!AG26,'2021 CER'!AG26)</f>
        <v>0</v>
      </c>
      <c r="AH26" s="68">
        <f>SUM('2013 CER'!AH26,'2014 CER'!AH26,'2015 CER'!AH26,'2016 CER'!AH26,'2017 CER'!AH26,'2018 CER'!AH26,'2019 CER'!AH26,'2020 CER'!AH26,'2021 CER'!AH26)</f>
        <v>0</v>
      </c>
      <c r="AI26" s="68">
        <f>SUM('2013 CER'!AI26,'2014 CER'!AI26,'2015 CER'!AI26,'2016 CER'!AI26,'2017 CER'!AI26,'2018 CER'!AI26,'2019 CER'!AI26,'2020 CER'!AI26,'2021 CER'!AI26)</f>
        <v>0</v>
      </c>
      <c r="AJ26" s="68">
        <f>SUM('2013 CER'!AJ26,'2014 CER'!AJ26,'2015 CER'!AJ26,'2016 CER'!AJ26,'2017 CER'!AJ26,'2018 CER'!AJ26,'2019 CER'!AJ26,'2020 CER'!AJ26,'2021 CER'!AJ26)</f>
        <v>0</v>
      </c>
      <c r="AK26" s="68">
        <f>SUM('2013 CER'!AK26,'2014 CER'!AK26,'2015 CER'!AK26,'2016 CER'!AK26,'2017 CER'!AK26,'2018 CER'!AK26,'2019 CER'!AK26,'2020 CER'!AK26,'2021 CER'!AK26)</f>
        <v>0</v>
      </c>
      <c r="AL26" s="68">
        <f>SUM('2013 CER'!AL26,'2014 CER'!AL26,'2015 CER'!AL26,'2016 CER'!AL26,'2017 CER'!AL26,'2018 CER'!AL26,'2019 CER'!AL26,'2020 CER'!AL26,'2021 CER'!AL26)</f>
        <v>0</v>
      </c>
      <c r="AM26" s="68">
        <f>SUM('2013 CER'!AM26,'2014 CER'!AM26,'2015 CER'!AM26,'2016 CER'!AM26,'2017 CER'!AM26,'2018 CER'!AM26,'2019 CER'!AM26,'2020 CER'!AM26,'2021 CER'!AM26)</f>
        <v>0</v>
      </c>
      <c r="AN26" s="79">
        <f>SUM('2013 CER'!AN26,'2014 CER'!AN26,'2015 CER'!AN26,'2016 CER'!AN26,'2017 CER'!AN26,'2018 CER'!AN26,'2019 CER'!AN26,'2020 CER'!AN26,'2021 CER'!AN26)</f>
        <v>0</v>
      </c>
    </row>
    <row r="27" spans="1:40" x14ac:dyDescent="0.15">
      <c r="A27" s="72" t="s">
        <v>34</v>
      </c>
      <c r="B27" s="80">
        <f t="shared" si="1"/>
        <v>0</v>
      </c>
      <c r="C27" s="68">
        <f>SUM('2013 CER'!C27,'2014 CER'!C27,'2015 CER'!C27,'2016 CER'!C27,'2017 CER'!C27,'2018 CER'!C27)</f>
        <v>0</v>
      </c>
      <c r="D27" s="68">
        <f>SUM('2013 CER'!D27,'2014 CER'!D27,'2015 CER'!D27,'2016 CER'!D27,'2017 CER'!D27,'2018 CER'!D27,'2019 CER'!D27,'2020 CER'!D27,'2021 CER'!D27)</f>
        <v>0</v>
      </c>
      <c r="E27" s="68">
        <f>SUM('2013 CER'!E27,'2014 CER'!E27,'2015 CER'!E27,'2016 CER'!E27,'2017 CER'!E27,'2018 CER'!E27,'2019 CER'!E27,'2020 CER'!E27,'2021 CER'!E27)</f>
        <v>0</v>
      </c>
      <c r="F27" s="68">
        <f>SUM('2013 CER'!F27,'2014 CER'!F27,'2015 CER'!F27,'2016 CER'!F27,'2017 CER'!F27,'2018 CER'!F27,'2019 CER'!F27,'2020 CER'!F27,'2021 CER'!F27)</f>
        <v>0</v>
      </c>
      <c r="G27" s="68">
        <f>SUM('2013 CER'!G27,'2014 CER'!G27,'2015 CER'!G27,'2016 CER'!G27,'2017 CER'!G27,'2018 CER'!G27,'2019 CER'!G27,'2020 CER'!G27,'2021 CER'!G27)</f>
        <v>0</v>
      </c>
      <c r="H27" s="68">
        <f>SUM('2013 CER'!H27,'2014 CER'!H27,'2015 CER'!H27,'2016 CER'!H27,'2017 CER'!H27,'2018 CER'!H27,'2019 CER'!H27,'2020 CER'!H27,'2021 CER'!H27)</f>
        <v>0</v>
      </c>
      <c r="I27" s="68">
        <f>SUM('2013 CER'!I27,'2014 CER'!I27,'2015 CER'!I27,'2016 CER'!I27,'2017 CER'!I27,'2018 CER'!I27,'2019 CER'!I27,'2020 CER'!I27,'2021 CER'!I27)</f>
        <v>0</v>
      </c>
      <c r="J27" s="68">
        <f>SUM('2013 CER'!J27,'2014 CER'!J27,'2015 CER'!J27,'2016 CER'!J27,'2017 CER'!J27,'2018 CER'!J27,'2019 CER'!J27,'2020 CER'!J27,'2021 CER'!J27)</f>
        <v>0</v>
      </c>
      <c r="K27" s="68">
        <f>SUM('2013 CER'!K27,'2014 CER'!K27,'2015 CER'!K27,'2016 CER'!K27,'2017 CER'!K27,'2018 CER'!K27,'2019 CER'!K27,'2020 CER'!K27,'2021 CER'!K27)</f>
        <v>0</v>
      </c>
      <c r="L27" s="68">
        <f>SUM('2013 CER'!L27,'2014 CER'!L27,'2015 CER'!L27,'2016 CER'!L27,'2017 CER'!L27,'2018 CER'!L27,'2019 CER'!L27,'2020 CER'!L27,'2021 CER'!L27)</f>
        <v>0</v>
      </c>
      <c r="M27" s="68">
        <f>SUM('2013 CER'!M27,'2014 CER'!M27,'2015 CER'!M27,'2016 CER'!M27,'2017 CER'!M27,'2018 CER'!M27,'2019 CER'!M27,'2020 CER'!M27,'2021 CER'!M27)</f>
        <v>0</v>
      </c>
      <c r="N27" s="68">
        <f>SUM('2013 CER'!N27,'2014 CER'!N27,'2015 CER'!N27,'2016 CER'!N27,'2017 CER'!N27,'2018 CER'!N27,'2019 CER'!N27,'2020 CER'!N27,'2021 CER'!N27)</f>
        <v>0</v>
      </c>
      <c r="O27" s="68">
        <f>SUM('2013 CER'!O27,'2014 CER'!O27,'2015 CER'!O27,'2016 CER'!O27,'2017 CER'!O27,'2018 CER'!O27,'2019 CER'!O27,'2020 CER'!O27,'2021 CER'!O27)</f>
        <v>0</v>
      </c>
      <c r="P27" s="68">
        <f>SUM('2013 CER'!P27,'2014 CER'!P27,'2015 CER'!P27,'2016 CER'!P27,'2017 CER'!P27,'2018 CER'!P27,'2019 CER'!P27,'2020 CER'!P27,'2021 CER'!P27)</f>
        <v>0</v>
      </c>
      <c r="Q27" s="68">
        <f>SUM('2013 CER'!Q27,'2014 CER'!Q27,'2015 CER'!Q27,'2016 CER'!Q27,'2017 CER'!Q27,'2018 CER'!Q27,'2019 CER'!Q27,'2020 CER'!Q27,'2021 CER'!Q27)</f>
        <v>0</v>
      </c>
      <c r="R27" s="68">
        <f>SUM('2013 CER'!R27,'2014 CER'!R27,'2015 CER'!R27,'2016 CER'!R27,'2017 CER'!R27,'2018 CER'!R27,'2019 CER'!R27,'2020 CER'!R27,'2021 CER'!R27)</f>
        <v>0</v>
      </c>
      <c r="S27" s="68">
        <f>SUM('2013 CER'!S27,'2014 CER'!S27,'2015 CER'!S27,'2016 CER'!S27,'2017 CER'!S27,'2018 CER'!S27,'2019 CER'!S27,'2020 CER'!S27,'2021 CER'!S27)</f>
        <v>0</v>
      </c>
      <c r="T27" s="68">
        <f>SUM('2013 CER'!T27,'2014 CER'!T27,'2015 CER'!T27,'2016 CER'!T27,'2017 CER'!T27,'2018 CER'!T27,'2019 CER'!T27,'2020 CER'!T27,'2021 CER'!T27)</f>
        <v>0</v>
      </c>
      <c r="U27" s="68">
        <f>SUM('2013 CER'!U27,'2014 CER'!U27,'2015 CER'!U27,'2016 CER'!U27,'2017 CER'!U27,'2018 CER'!U27,'2019 CER'!U27,'2020 CER'!U27,'2021 CER'!U27)</f>
        <v>0</v>
      </c>
      <c r="V27" s="68">
        <f>SUM('2013 CER'!V27,'2014 CER'!V27,'2015 CER'!V27,'2016 CER'!V27,'2017 CER'!V27,'2018 CER'!V27,'2019 CER'!V27,'2020 CER'!V27,'2021 CER'!V27)</f>
        <v>0</v>
      </c>
      <c r="W27" s="68">
        <f>SUM('2013 CER'!W27,'2014 CER'!W27,'2015 CER'!W27,'2016 CER'!W27,'2017 CER'!W27,'2018 CER'!W27,'2019 CER'!W27,'2020 CER'!W27,'2021 CER'!W27)</f>
        <v>0</v>
      </c>
      <c r="X27" s="68">
        <f>SUM('2013 CER'!X27,'2014 CER'!X27,'2015 CER'!X27,'2016 CER'!X27,'2017 CER'!X27,'2018 CER'!X27,'2019 CER'!X27,'2020 CER'!X27,'2021 CER'!X27)</f>
        <v>0</v>
      </c>
      <c r="Y27" s="68">
        <f>SUM('2013 CER'!Y27,'2014 CER'!Y27,'2015 CER'!Y27,'2016 CER'!Y27,'2017 CER'!Y27,'2018 CER'!Y27,'2019 CER'!Y27,'2020 CER'!Y27,'2021 CER'!Y27)</f>
        <v>0</v>
      </c>
      <c r="Z27" s="32">
        <f>SUM('2013 CER'!Z27,'2014 CER'!Z27,'2015 CER'!Z27,'2016 CER'!Z27,'2017 CER'!Z27,'2018 CER'!Z27,'2019 CER'!Z27,'2020 CER'!Z27,'2021 CER'!Z27)</f>
        <v>0</v>
      </c>
      <c r="AA27" s="68">
        <f>SUM('2013 CER'!AA27,'2014 CER'!AA27,'2015 CER'!AA27,'2016 CER'!AA27,'2017 CER'!AA27,'2018 CER'!AA27,'2019 CER'!AA27,'2020 CER'!AA27,'2021 CER'!AA27)</f>
        <v>0</v>
      </c>
      <c r="AB27" s="68">
        <f>SUM('2013 CER'!AB27,'2014 CER'!AB27,'2015 CER'!AB27,'2016 CER'!AB27,'2017 CER'!AB27,'2018 CER'!AB27,'2019 CER'!AB27,'2020 CER'!AB27,'2021 CER'!AB27)</f>
        <v>0</v>
      </c>
      <c r="AC27" s="68">
        <f>SUM('2013 CER'!AC27,'2014 CER'!AC27,'2015 CER'!AC27,'2016 CER'!AC27,'2017 CER'!AC27,'2018 CER'!AC27,'2019 CER'!AC27,'2020 CER'!AC27,'2021 CER'!AC27)</f>
        <v>0</v>
      </c>
      <c r="AD27" s="68">
        <f>SUM('2013 CER'!AD27,'2014 CER'!AD27,'2015 CER'!AD27,'2016 CER'!AD27,'2017 CER'!AD27,'2018 CER'!AD27,'2019 CER'!AD27,'2020 CER'!AD27,'2021 CER'!AD27)</f>
        <v>0</v>
      </c>
      <c r="AE27" s="68">
        <f>SUM('2013 CER'!AE27,'2014 CER'!AE27,'2015 CER'!AE27,'2016 CER'!AE27,'2017 CER'!AE27,'2018 CER'!AE27,'2019 CER'!AE27,'2020 CER'!AE27,'2021 CER'!AE27)</f>
        <v>0</v>
      </c>
      <c r="AF27" s="68">
        <f>SUM('2013 CER'!AF27,'2014 CER'!AF27,'2015 CER'!AF27,'2016 CER'!AF27,'2017 CER'!AF27,'2018 CER'!AF27,'2019 CER'!AF27,'2020 CER'!AF27,'2021 CER'!AF27)</f>
        <v>0</v>
      </c>
      <c r="AG27" s="68">
        <f>SUM('2013 CER'!AG27,'2014 CER'!AG27,'2015 CER'!AG27,'2016 CER'!AG27,'2017 CER'!AG27,'2018 CER'!AG27,'2019 CER'!AG27,'2020 CER'!AG27,'2021 CER'!AG27)</f>
        <v>0</v>
      </c>
      <c r="AH27" s="68">
        <f>SUM('2013 CER'!AH27,'2014 CER'!AH27,'2015 CER'!AH27,'2016 CER'!AH27,'2017 CER'!AH27,'2018 CER'!AH27,'2019 CER'!AH27,'2020 CER'!AH27,'2021 CER'!AH27)</f>
        <v>0</v>
      </c>
      <c r="AI27" s="68">
        <f>SUM('2013 CER'!AI27,'2014 CER'!AI27,'2015 CER'!AI27,'2016 CER'!AI27,'2017 CER'!AI27,'2018 CER'!AI27,'2019 CER'!AI27,'2020 CER'!AI27,'2021 CER'!AI27)</f>
        <v>0</v>
      </c>
      <c r="AJ27" s="68">
        <f>SUM('2013 CER'!AJ27,'2014 CER'!AJ27,'2015 CER'!AJ27,'2016 CER'!AJ27,'2017 CER'!AJ27,'2018 CER'!AJ27,'2019 CER'!AJ27,'2020 CER'!AJ27,'2021 CER'!AJ27)</f>
        <v>0</v>
      </c>
      <c r="AK27" s="68">
        <f>SUM('2013 CER'!AK27,'2014 CER'!AK27,'2015 CER'!AK27,'2016 CER'!AK27,'2017 CER'!AK27,'2018 CER'!AK27,'2019 CER'!AK27,'2020 CER'!AK27,'2021 CER'!AK27)</f>
        <v>0</v>
      </c>
      <c r="AL27" s="68">
        <f>SUM('2013 CER'!AL27,'2014 CER'!AL27,'2015 CER'!AL27,'2016 CER'!AL27,'2017 CER'!AL27,'2018 CER'!AL27,'2019 CER'!AL27,'2020 CER'!AL27,'2021 CER'!AL27)</f>
        <v>0</v>
      </c>
      <c r="AM27" s="68">
        <f>SUM('2013 CER'!AM27,'2014 CER'!AM27,'2015 CER'!AM27,'2016 CER'!AM27,'2017 CER'!AM27,'2018 CER'!AM27,'2019 CER'!AM27,'2020 CER'!AM27,'2021 CER'!AM27)</f>
        <v>0</v>
      </c>
      <c r="AN27" s="79">
        <f>SUM('2013 CER'!AN27,'2014 CER'!AN27,'2015 CER'!AN27,'2016 CER'!AN27,'2017 CER'!AN27,'2018 CER'!AN27,'2019 CER'!AN27,'2020 CER'!AN27,'2021 CER'!AN27)</f>
        <v>0</v>
      </c>
    </row>
    <row r="28" spans="1:40" x14ac:dyDescent="0.15">
      <c r="A28" s="72" t="s">
        <v>22</v>
      </c>
      <c r="B28" s="80">
        <f t="shared" si="1"/>
        <v>14178465</v>
      </c>
      <c r="C28" s="68">
        <f>SUM('2013 CER'!C28,'2014 CER'!C28,'2015 CER'!C28,'2016 CER'!C28,'2017 CER'!C28,'2018 CER'!C28)</f>
        <v>0</v>
      </c>
      <c r="D28" s="68">
        <f>SUM('2013 CER'!D28,'2014 CER'!D28,'2015 CER'!D28,'2016 CER'!D28,'2017 CER'!D28,'2018 CER'!D28,'2019 CER'!D28,'2020 CER'!D28,'2021 CER'!D28)</f>
        <v>0</v>
      </c>
      <c r="E28" s="68">
        <f>SUM('2013 CER'!E28,'2014 CER'!E28,'2015 CER'!E28,'2016 CER'!E28,'2017 CER'!E28,'2018 CER'!E28,'2019 CER'!E28,'2020 CER'!E28,'2021 CER'!E28)</f>
        <v>0</v>
      </c>
      <c r="F28" s="68">
        <f>SUM('2013 CER'!F28,'2014 CER'!F28,'2015 CER'!F28,'2016 CER'!F28,'2017 CER'!F28,'2018 CER'!F28,'2019 CER'!F28,'2020 CER'!F28,'2021 CER'!F28)</f>
        <v>0</v>
      </c>
      <c r="G28" s="68">
        <f>SUM('2013 CER'!G28,'2014 CER'!G28,'2015 CER'!G28,'2016 CER'!G28,'2017 CER'!G28,'2018 CER'!G28,'2019 CER'!G28,'2020 CER'!G28,'2021 CER'!G28)</f>
        <v>0</v>
      </c>
      <c r="H28" s="68">
        <f>SUM('2013 CER'!H28,'2014 CER'!H28,'2015 CER'!H28,'2016 CER'!H28,'2017 CER'!H28,'2018 CER'!H28,'2019 CER'!H28,'2020 CER'!H28,'2021 CER'!H28)</f>
        <v>0</v>
      </c>
      <c r="I28" s="68">
        <f>SUM('2013 CER'!I28,'2014 CER'!I28,'2015 CER'!I28,'2016 CER'!I28,'2017 CER'!I28,'2018 CER'!I28,'2019 CER'!I28,'2020 CER'!I28,'2021 CER'!I28)</f>
        <v>0</v>
      </c>
      <c r="J28" s="68">
        <f>SUM('2013 CER'!J28,'2014 CER'!J28,'2015 CER'!J28,'2016 CER'!J28,'2017 CER'!J28,'2018 CER'!J28,'2019 CER'!J28,'2020 CER'!J28,'2021 CER'!J28)</f>
        <v>0</v>
      </c>
      <c r="K28" s="68">
        <f>SUM('2013 CER'!K28,'2014 CER'!K28,'2015 CER'!K28,'2016 CER'!K28,'2017 CER'!K28,'2018 CER'!K28,'2019 CER'!K28,'2020 CER'!K28,'2021 CER'!K28)</f>
        <v>0</v>
      </c>
      <c r="L28" s="68">
        <f>SUM('2013 CER'!L28,'2014 CER'!L28,'2015 CER'!L28,'2016 CER'!L28,'2017 CER'!L28,'2018 CER'!L28,'2019 CER'!L28,'2020 CER'!L28,'2021 CER'!L28)</f>
        <v>0</v>
      </c>
      <c r="M28" s="68">
        <f>SUM('2013 CER'!M28,'2014 CER'!M28,'2015 CER'!M28,'2016 CER'!M28,'2017 CER'!M28,'2018 CER'!M28,'2019 CER'!M28,'2020 CER'!M28,'2021 CER'!M28)</f>
        <v>0</v>
      </c>
      <c r="N28" s="68">
        <f>SUM('2013 CER'!N28,'2014 CER'!N28,'2015 CER'!N28,'2016 CER'!N28,'2017 CER'!N28,'2018 CER'!N28,'2019 CER'!N28,'2020 CER'!N28,'2021 CER'!N28)</f>
        <v>1510000</v>
      </c>
      <c r="O28" s="68">
        <f>SUM('2013 CER'!O28,'2014 CER'!O28,'2015 CER'!O28,'2016 CER'!O28,'2017 CER'!O28,'2018 CER'!O28,'2019 CER'!O28,'2020 CER'!O28,'2021 CER'!O28)</f>
        <v>240000</v>
      </c>
      <c r="P28" s="68">
        <f>SUM('2013 CER'!P28,'2014 CER'!P28,'2015 CER'!P28,'2016 CER'!P28,'2017 CER'!P28,'2018 CER'!P28,'2019 CER'!P28,'2020 CER'!P28,'2021 CER'!P28)</f>
        <v>0</v>
      </c>
      <c r="Q28" s="68">
        <f>SUM('2013 CER'!Q28,'2014 CER'!Q28,'2015 CER'!Q28,'2016 CER'!Q28,'2017 CER'!Q28,'2018 CER'!Q28,'2019 CER'!Q28,'2020 CER'!Q28,'2021 CER'!Q28)</f>
        <v>0</v>
      </c>
      <c r="R28" s="68">
        <f>SUM('2013 CER'!R28,'2014 CER'!R28,'2015 CER'!R28,'2016 CER'!R28,'2017 CER'!R28,'2018 CER'!R28,'2019 CER'!R28,'2020 CER'!R28,'2021 CER'!R28)</f>
        <v>0</v>
      </c>
      <c r="S28" s="68">
        <f>SUM('2013 CER'!S28,'2014 CER'!S28,'2015 CER'!S28,'2016 CER'!S28,'2017 CER'!S28,'2018 CER'!S28,'2019 CER'!S28,'2020 CER'!S28,'2021 CER'!S28)</f>
        <v>0</v>
      </c>
      <c r="T28" s="68">
        <f>SUM('2013 CER'!T28,'2014 CER'!T28,'2015 CER'!T28,'2016 CER'!T28,'2017 CER'!T28,'2018 CER'!T28,'2019 CER'!T28,'2020 CER'!T28,'2021 CER'!T28)</f>
        <v>0</v>
      </c>
      <c r="U28" s="68">
        <f>SUM('2013 CER'!U28,'2014 CER'!U28,'2015 CER'!U28,'2016 CER'!U28,'2017 CER'!U28,'2018 CER'!U28,'2019 CER'!U28,'2020 CER'!U28,'2021 CER'!U28)</f>
        <v>0</v>
      </c>
      <c r="V28" s="68">
        <f>SUM('2013 CER'!V28,'2014 CER'!V28,'2015 CER'!V28,'2016 CER'!V28,'2017 CER'!V28,'2018 CER'!V28,'2019 CER'!V28,'2020 CER'!V28,'2021 CER'!V28)</f>
        <v>1868651</v>
      </c>
      <c r="W28" s="68">
        <f>SUM('2013 CER'!W28,'2014 CER'!W28,'2015 CER'!W28,'2016 CER'!W28,'2017 CER'!W28,'2018 CER'!W28,'2019 CER'!W28,'2020 CER'!W28,'2021 CER'!W28)</f>
        <v>0</v>
      </c>
      <c r="X28" s="68">
        <f>SUM('2013 CER'!X28,'2014 CER'!X28,'2015 CER'!X28,'2016 CER'!X28,'2017 CER'!X28,'2018 CER'!X28,'2019 CER'!X28,'2020 CER'!X28,'2021 CER'!X28)</f>
        <v>0</v>
      </c>
      <c r="Y28" s="68">
        <f>SUM('2013 CER'!Y28,'2014 CER'!Y28,'2015 CER'!Y28,'2016 CER'!Y28,'2017 CER'!Y28,'2018 CER'!Y28,'2019 CER'!Y28,'2020 CER'!Y28,'2021 CER'!Y28)</f>
        <v>0</v>
      </c>
      <c r="Z28" s="68">
        <f>SUM('2013 CER'!Z28,'2014 CER'!Z28,'2015 CER'!Z28,'2016 CER'!Z28,'2017 CER'!Z28,'2018 CER'!Z28,'2019 CER'!Z28,'2020 CER'!Z28,'2021 CER'!Z28)</f>
        <v>0</v>
      </c>
      <c r="AA28" s="32">
        <f>SUM('2013 CER'!AA28,'2014 CER'!AA28,'2015 CER'!AA28,'2016 CER'!AA28,'2017 CER'!AA28,'2018 CER'!AA28,'2019 CER'!AA28,'2020 CER'!AA28,'2021 CER'!AA28)</f>
        <v>0</v>
      </c>
      <c r="AB28" s="68">
        <f>SUM('2013 CER'!AB28,'2014 CER'!AB28,'2015 CER'!AB28,'2016 CER'!AB28,'2017 CER'!AB28,'2018 CER'!AB28,'2019 CER'!AB28,'2020 CER'!AB28,'2021 CER'!AB28)</f>
        <v>328881</v>
      </c>
      <c r="AC28" s="68">
        <f>SUM('2013 CER'!AC28,'2014 CER'!AC28,'2015 CER'!AC28,'2016 CER'!AC28,'2017 CER'!AC28,'2018 CER'!AC28,'2019 CER'!AC28,'2020 CER'!AC28,'2021 CER'!AC28)</f>
        <v>0</v>
      </c>
      <c r="AD28" s="68">
        <f>SUM('2013 CER'!AD28,'2014 CER'!AD28,'2015 CER'!AD28,'2016 CER'!AD28,'2017 CER'!AD28,'2018 CER'!AD28,'2019 CER'!AD28,'2020 CER'!AD28,'2021 CER'!AD28)</f>
        <v>100000</v>
      </c>
      <c r="AE28" s="68">
        <f>SUM('2013 CER'!AE28,'2014 CER'!AE28,'2015 CER'!AE28,'2016 CER'!AE28,'2017 CER'!AE28,'2018 CER'!AE28,'2019 CER'!AE28,'2020 CER'!AE28,'2021 CER'!AE28)</f>
        <v>4561644</v>
      </c>
      <c r="AF28" s="68">
        <f>SUM('2013 CER'!AF28,'2014 CER'!AF28,'2015 CER'!AF28,'2016 CER'!AF28,'2017 CER'!AF28,'2018 CER'!AF28,'2019 CER'!AF28,'2020 CER'!AF28,'2021 CER'!AF28)</f>
        <v>0</v>
      </c>
      <c r="AG28" s="68">
        <f>SUM('2013 CER'!AG28,'2014 CER'!AG28,'2015 CER'!AG28,'2016 CER'!AG28,'2017 CER'!AG28,'2018 CER'!AG28,'2019 CER'!AG28,'2020 CER'!AG28,'2021 CER'!AG28)</f>
        <v>0</v>
      </c>
      <c r="AH28" s="68">
        <f>SUM('2013 CER'!AH28,'2014 CER'!AH28,'2015 CER'!AH28,'2016 CER'!AH28,'2017 CER'!AH28,'2018 CER'!AH28,'2019 CER'!AH28,'2020 CER'!AH28,'2021 CER'!AH28)</f>
        <v>0</v>
      </c>
      <c r="AI28" s="68">
        <f>SUM('2013 CER'!AI28,'2014 CER'!AI28,'2015 CER'!AI28,'2016 CER'!AI28,'2017 CER'!AI28,'2018 CER'!AI28,'2019 CER'!AI28,'2020 CER'!AI28,'2021 CER'!AI28)</f>
        <v>0</v>
      </c>
      <c r="AJ28" s="68">
        <f>SUM('2013 CER'!AJ28,'2014 CER'!AJ28,'2015 CER'!AJ28,'2016 CER'!AJ28,'2017 CER'!AJ28,'2018 CER'!AJ28,'2019 CER'!AJ28,'2020 CER'!AJ28,'2021 CER'!AJ28)</f>
        <v>5569289</v>
      </c>
      <c r="AK28" s="68">
        <f>SUM('2013 CER'!AK28,'2014 CER'!AK28,'2015 CER'!AK28,'2016 CER'!AK28,'2017 CER'!AK28,'2018 CER'!AK28,'2019 CER'!AK28,'2020 CER'!AK28,'2021 CER'!AK28)</f>
        <v>0</v>
      </c>
      <c r="AL28" s="68">
        <f>SUM('2013 CER'!AL28,'2014 CER'!AL28,'2015 CER'!AL28,'2016 CER'!AL28,'2017 CER'!AL28,'2018 CER'!AL28,'2019 CER'!AL28,'2020 CER'!AL28,'2021 CER'!AL28)</f>
        <v>0</v>
      </c>
      <c r="AM28" s="68">
        <f>SUM('2013 CER'!AM28,'2014 CER'!AM28,'2015 CER'!AM28,'2016 CER'!AM28,'2017 CER'!AM28,'2018 CER'!AM28,'2019 CER'!AM28,'2020 CER'!AM28,'2021 CER'!AM28)</f>
        <v>0</v>
      </c>
      <c r="AN28" s="79">
        <f>SUM('2013 CER'!AN28,'2014 CER'!AN28,'2015 CER'!AN28,'2016 CER'!AN28,'2017 CER'!AN28,'2018 CER'!AN28,'2019 CER'!AN28,'2020 CER'!AN28,'2021 CER'!AN28)</f>
        <v>0</v>
      </c>
    </row>
    <row r="29" spans="1:40" x14ac:dyDescent="0.15">
      <c r="A29" s="72" t="s">
        <v>2</v>
      </c>
      <c r="B29" s="80">
        <f t="shared" si="1"/>
        <v>17654842</v>
      </c>
      <c r="C29" s="68">
        <f>SUM('2013 CER'!C29,'2014 CER'!C29,'2015 CER'!C29,'2016 CER'!C29,'2017 CER'!C29,'2018 CER'!C29)</f>
        <v>0</v>
      </c>
      <c r="D29" s="68">
        <f>SUM('2013 CER'!D29,'2014 CER'!D29,'2015 CER'!D29,'2016 CER'!D29,'2017 CER'!D29,'2018 CER'!D29,'2019 CER'!D29,'2020 CER'!D29,'2021 CER'!D29)</f>
        <v>1964875</v>
      </c>
      <c r="E29" s="68">
        <f>SUM('2013 CER'!E29,'2014 CER'!E29,'2015 CER'!E29,'2016 CER'!E29,'2017 CER'!E29,'2018 CER'!E29,'2019 CER'!E29,'2020 CER'!E29,'2021 CER'!E29)</f>
        <v>0</v>
      </c>
      <c r="F29" s="68">
        <f>SUM('2013 CER'!F29,'2014 CER'!F29,'2015 CER'!F29,'2016 CER'!F29,'2017 CER'!F29,'2018 CER'!F29,'2019 CER'!F29,'2020 CER'!F29,'2021 CER'!F29)</f>
        <v>0</v>
      </c>
      <c r="G29" s="68">
        <f>SUM('2013 CER'!G29,'2014 CER'!G29,'2015 CER'!G29,'2016 CER'!G29,'2017 CER'!G29,'2018 CER'!G29,'2019 CER'!G29,'2020 CER'!G29,'2021 CER'!G29)</f>
        <v>0</v>
      </c>
      <c r="H29" s="68">
        <f>SUM('2013 CER'!H29,'2014 CER'!H29,'2015 CER'!H29,'2016 CER'!H29,'2017 CER'!H29,'2018 CER'!H29,'2019 CER'!H29,'2020 CER'!H29,'2021 CER'!H29)</f>
        <v>0</v>
      </c>
      <c r="I29" s="68">
        <f>SUM('2013 CER'!I29,'2014 CER'!I29,'2015 CER'!I29,'2016 CER'!I29,'2017 CER'!I29,'2018 CER'!I29,'2019 CER'!I29,'2020 CER'!I29,'2021 CER'!I29)</f>
        <v>0</v>
      </c>
      <c r="J29" s="68">
        <f>SUM('2013 CER'!J29,'2014 CER'!J29,'2015 CER'!J29,'2016 CER'!J29,'2017 CER'!J29,'2018 CER'!J29,'2019 CER'!J29,'2020 CER'!J29,'2021 CER'!J29)</f>
        <v>0</v>
      </c>
      <c r="K29" s="68">
        <f>SUM('2013 CER'!K29,'2014 CER'!K29,'2015 CER'!K29,'2016 CER'!K29,'2017 CER'!K29,'2018 CER'!K29,'2019 CER'!K29,'2020 CER'!K29,'2021 CER'!K29)</f>
        <v>0</v>
      </c>
      <c r="L29" s="68">
        <f>SUM('2013 CER'!L29,'2014 CER'!L29,'2015 CER'!L29,'2016 CER'!L29,'2017 CER'!L29,'2018 CER'!L29,'2019 CER'!L29,'2020 CER'!L29,'2021 CER'!L29)</f>
        <v>0</v>
      </c>
      <c r="M29" s="68">
        <f>SUM('2013 CER'!M29,'2014 CER'!M29,'2015 CER'!M29,'2016 CER'!M29,'2017 CER'!M29,'2018 CER'!M29,'2019 CER'!M29,'2020 CER'!M29,'2021 CER'!M29)</f>
        <v>0</v>
      </c>
      <c r="N29" s="68">
        <f>SUM('2013 CER'!N29,'2014 CER'!N29,'2015 CER'!N29,'2016 CER'!N29,'2017 CER'!N29,'2018 CER'!N29,'2019 CER'!N29,'2020 CER'!N29,'2021 CER'!N29)</f>
        <v>658600</v>
      </c>
      <c r="O29" s="68">
        <f>SUM('2013 CER'!O29,'2014 CER'!O29,'2015 CER'!O29,'2016 CER'!O29,'2017 CER'!O29,'2018 CER'!O29,'2019 CER'!O29,'2020 CER'!O29,'2021 CER'!O29)</f>
        <v>0</v>
      </c>
      <c r="P29" s="68">
        <f>SUM('2013 CER'!P29,'2014 CER'!P29,'2015 CER'!P29,'2016 CER'!P29,'2017 CER'!P29,'2018 CER'!P29,'2019 CER'!P29,'2020 CER'!P29,'2021 CER'!P29)</f>
        <v>0</v>
      </c>
      <c r="Q29" s="68">
        <f>SUM('2013 CER'!Q29,'2014 CER'!Q29,'2015 CER'!Q29,'2016 CER'!Q29,'2017 CER'!Q29,'2018 CER'!Q29,'2019 CER'!Q29,'2020 CER'!Q29,'2021 CER'!Q29)</f>
        <v>0</v>
      </c>
      <c r="R29" s="68">
        <f>SUM('2013 CER'!R29,'2014 CER'!R29,'2015 CER'!R29,'2016 CER'!R29,'2017 CER'!R29,'2018 CER'!R29,'2019 CER'!R29,'2020 CER'!R29,'2021 CER'!R29)</f>
        <v>0</v>
      </c>
      <c r="S29" s="68">
        <f>SUM('2013 CER'!S29,'2014 CER'!S29,'2015 CER'!S29,'2016 CER'!S29,'2017 CER'!S29,'2018 CER'!S29,'2019 CER'!S29,'2020 CER'!S29,'2021 CER'!S29)</f>
        <v>0</v>
      </c>
      <c r="T29" s="68">
        <f>SUM('2013 CER'!T29,'2014 CER'!T29,'2015 CER'!T29,'2016 CER'!T29,'2017 CER'!T29,'2018 CER'!T29,'2019 CER'!T29,'2020 CER'!T29,'2021 CER'!T29)</f>
        <v>0</v>
      </c>
      <c r="U29" s="68">
        <f>SUM('2013 CER'!U29,'2014 CER'!U29,'2015 CER'!U29,'2016 CER'!U29,'2017 CER'!U29,'2018 CER'!U29,'2019 CER'!U29,'2020 CER'!U29,'2021 CER'!U29)</f>
        <v>0</v>
      </c>
      <c r="V29" s="68">
        <f>SUM('2013 CER'!V29,'2014 CER'!V29,'2015 CER'!V29,'2016 CER'!V29,'2017 CER'!V29,'2018 CER'!V29,'2019 CER'!V29,'2020 CER'!V29,'2021 CER'!V29)</f>
        <v>100000</v>
      </c>
      <c r="W29" s="68">
        <f>SUM('2013 CER'!W29,'2014 CER'!W29,'2015 CER'!W29,'2016 CER'!W29,'2017 CER'!W29,'2018 CER'!W29,'2019 CER'!W29,'2020 CER'!W29,'2021 CER'!W29)</f>
        <v>0</v>
      </c>
      <c r="X29" s="68">
        <f>SUM('2013 CER'!X29,'2014 CER'!X29,'2015 CER'!X29,'2016 CER'!X29,'2017 CER'!X29,'2018 CER'!X29,'2019 CER'!X29,'2020 CER'!X29,'2021 CER'!X29)</f>
        <v>0</v>
      </c>
      <c r="Y29" s="68">
        <f>SUM('2013 CER'!Y29,'2014 CER'!Y29,'2015 CER'!Y29,'2016 CER'!Y29,'2017 CER'!Y29,'2018 CER'!Y29,'2019 CER'!Y29,'2020 CER'!Y29,'2021 CER'!Y29)</f>
        <v>0</v>
      </c>
      <c r="Z29" s="68">
        <f>SUM('2013 CER'!Z29,'2014 CER'!Z29,'2015 CER'!Z29,'2016 CER'!Z29,'2017 CER'!Z29,'2018 CER'!Z29,'2019 CER'!Z29,'2020 CER'!Z29,'2021 CER'!Z29)</f>
        <v>0</v>
      </c>
      <c r="AA29" s="68">
        <f>SUM('2013 CER'!AA29,'2014 CER'!AA29,'2015 CER'!AA29,'2016 CER'!AA29,'2017 CER'!AA29,'2018 CER'!AA29,'2019 CER'!AA29,'2020 CER'!AA29,'2021 CER'!AA29)</f>
        <v>17137</v>
      </c>
      <c r="AB29" s="32">
        <f>SUM('2013 CER'!AB29,'2014 CER'!AB29,'2015 CER'!AB29,'2016 CER'!AB29,'2017 CER'!AB29,'2018 CER'!AB29,'2019 CER'!AB29,'2020 CER'!AB29,'2021 CER'!AB29)</f>
        <v>14699264</v>
      </c>
      <c r="AC29" s="68">
        <f>SUM('2013 CER'!AC29,'2014 CER'!AC29,'2015 CER'!AC29,'2016 CER'!AC29,'2017 CER'!AC29,'2018 CER'!AC29,'2019 CER'!AC29,'2020 CER'!AC29,'2021 CER'!AC29)</f>
        <v>5260</v>
      </c>
      <c r="AD29" s="68">
        <f>SUM('2013 CER'!AD29,'2014 CER'!AD29,'2015 CER'!AD29,'2016 CER'!AD29,'2017 CER'!AD29,'2018 CER'!AD29,'2019 CER'!AD29,'2020 CER'!AD29,'2021 CER'!AD29)</f>
        <v>0</v>
      </c>
      <c r="AE29" s="68">
        <f>SUM('2013 CER'!AE29,'2014 CER'!AE29,'2015 CER'!AE29,'2016 CER'!AE29,'2017 CER'!AE29,'2018 CER'!AE29,'2019 CER'!AE29,'2020 CER'!AE29,'2021 CER'!AE29)</f>
        <v>50000</v>
      </c>
      <c r="AF29" s="68">
        <f>SUM('2013 CER'!AF29,'2014 CER'!AF29,'2015 CER'!AF29,'2016 CER'!AF29,'2017 CER'!AF29,'2018 CER'!AF29,'2019 CER'!AF29,'2020 CER'!AF29,'2021 CER'!AF29)</f>
        <v>0</v>
      </c>
      <c r="AG29" s="68">
        <f>SUM('2013 CER'!AG29,'2014 CER'!AG29,'2015 CER'!AG29,'2016 CER'!AG29,'2017 CER'!AG29,'2018 CER'!AG29,'2019 CER'!AG29,'2020 CER'!AG29,'2021 CER'!AG29)</f>
        <v>0</v>
      </c>
      <c r="AH29" s="68">
        <f>SUM('2013 CER'!AH29,'2014 CER'!AH29,'2015 CER'!AH29,'2016 CER'!AH29,'2017 CER'!AH29,'2018 CER'!AH29,'2019 CER'!AH29,'2020 CER'!AH29,'2021 CER'!AH29)</f>
        <v>0</v>
      </c>
      <c r="AI29" s="68">
        <f>SUM('2013 CER'!AI29,'2014 CER'!AI29,'2015 CER'!AI29,'2016 CER'!AI29,'2017 CER'!AI29,'2018 CER'!AI29,'2019 CER'!AI29,'2020 CER'!AI29,'2021 CER'!AI29)</f>
        <v>0</v>
      </c>
      <c r="AJ29" s="68">
        <f>SUM('2013 CER'!AJ29,'2014 CER'!AJ29,'2015 CER'!AJ29,'2016 CER'!AJ29,'2017 CER'!AJ29,'2018 CER'!AJ29,'2019 CER'!AJ29,'2020 CER'!AJ29,'2021 CER'!AJ29)</f>
        <v>159706</v>
      </c>
      <c r="AK29" s="68">
        <f>SUM('2013 CER'!AK29,'2014 CER'!AK29,'2015 CER'!AK29,'2016 CER'!AK29,'2017 CER'!AK29,'2018 CER'!AK29,'2019 CER'!AK29,'2020 CER'!AK29,'2021 CER'!AK29)</f>
        <v>0</v>
      </c>
      <c r="AL29" s="68">
        <f>SUM('2013 CER'!AL29,'2014 CER'!AL29,'2015 CER'!AL29,'2016 CER'!AL29,'2017 CER'!AL29,'2018 CER'!AL29,'2019 CER'!AL29,'2020 CER'!AL29,'2021 CER'!AL29)</f>
        <v>0</v>
      </c>
      <c r="AM29" s="68">
        <f>SUM('2013 CER'!AM29,'2014 CER'!AM29,'2015 CER'!AM29,'2016 CER'!AM29,'2017 CER'!AM29,'2018 CER'!AM29,'2019 CER'!AM29,'2020 CER'!AM29,'2021 CER'!AM29)</f>
        <v>0</v>
      </c>
      <c r="AN29" s="79">
        <f>SUM('2013 CER'!AN29,'2014 CER'!AN29,'2015 CER'!AN29,'2016 CER'!AN29,'2017 CER'!AN29,'2018 CER'!AN29,'2019 CER'!AN29,'2020 CER'!AN29,'2021 CER'!AN29)</f>
        <v>0</v>
      </c>
    </row>
    <row r="30" spans="1:40" x14ac:dyDescent="0.15">
      <c r="A30" s="72" t="s">
        <v>4</v>
      </c>
      <c r="B30" s="80">
        <f t="shared" si="1"/>
        <v>16844441</v>
      </c>
      <c r="C30" s="68">
        <f>SUM('2013 CER'!C30,'2014 CER'!C30,'2015 CER'!C30,'2016 CER'!C30,'2017 CER'!C30,'2018 CER'!C30)</f>
        <v>0</v>
      </c>
      <c r="D30" s="68">
        <f>SUM('2013 CER'!D30,'2014 CER'!D30,'2015 CER'!D30,'2016 CER'!D30,'2017 CER'!D30,'2018 CER'!D30,'2019 CER'!D30,'2020 CER'!D30,'2021 CER'!D30)</f>
        <v>13201865</v>
      </c>
      <c r="E30" s="68">
        <f>SUM('2013 CER'!E30,'2014 CER'!E30,'2015 CER'!E30,'2016 CER'!E30,'2017 CER'!E30,'2018 CER'!E30,'2019 CER'!E30,'2020 CER'!E30,'2021 CER'!E30)</f>
        <v>0</v>
      </c>
      <c r="F30" s="68">
        <f>SUM('2013 CER'!F30,'2014 CER'!F30,'2015 CER'!F30,'2016 CER'!F30,'2017 CER'!F30,'2018 CER'!F30,'2019 CER'!F30,'2020 CER'!F30,'2021 CER'!F30)</f>
        <v>0</v>
      </c>
      <c r="G30" s="68">
        <f>SUM('2013 CER'!G30,'2014 CER'!G30,'2015 CER'!G30,'2016 CER'!G30,'2017 CER'!G30,'2018 CER'!G30,'2019 CER'!G30,'2020 CER'!G30,'2021 CER'!G30)</f>
        <v>0</v>
      </c>
      <c r="H30" s="68">
        <f>SUM('2013 CER'!H30,'2014 CER'!H30,'2015 CER'!H30,'2016 CER'!H30,'2017 CER'!H30,'2018 CER'!H30,'2019 CER'!H30,'2020 CER'!H30,'2021 CER'!H30)</f>
        <v>0</v>
      </c>
      <c r="I30" s="68">
        <f>SUM('2013 CER'!I30,'2014 CER'!I30,'2015 CER'!I30,'2016 CER'!I30,'2017 CER'!I30,'2018 CER'!I30,'2019 CER'!I30,'2020 CER'!I30,'2021 CER'!I30)</f>
        <v>0</v>
      </c>
      <c r="J30" s="68">
        <f>SUM('2013 CER'!J30,'2014 CER'!J30,'2015 CER'!J30,'2016 CER'!J30,'2017 CER'!J30,'2018 CER'!J30,'2019 CER'!J30,'2020 CER'!J30,'2021 CER'!J30)</f>
        <v>1776</v>
      </c>
      <c r="K30" s="68">
        <f>SUM('2013 CER'!K30,'2014 CER'!K30,'2015 CER'!K30,'2016 CER'!K30,'2017 CER'!K30,'2018 CER'!K30,'2019 CER'!K30,'2020 CER'!K30,'2021 CER'!K30)</f>
        <v>0</v>
      </c>
      <c r="L30" s="68">
        <f>SUM('2013 CER'!L30,'2014 CER'!L30,'2015 CER'!L30,'2016 CER'!L30,'2017 CER'!L30,'2018 CER'!L30,'2019 CER'!L30,'2020 CER'!L30,'2021 CER'!L30)</f>
        <v>2589354</v>
      </c>
      <c r="M30" s="68">
        <f>SUM('2013 CER'!M30,'2014 CER'!M30,'2015 CER'!M30,'2016 CER'!M30,'2017 CER'!M30,'2018 CER'!M30,'2019 CER'!M30,'2020 CER'!M30,'2021 CER'!M30)</f>
        <v>0</v>
      </c>
      <c r="N30" s="68">
        <f>SUM('2013 CER'!N30,'2014 CER'!N30,'2015 CER'!N30,'2016 CER'!N30,'2017 CER'!N30,'2018 CER'!N30,'2019 CER'!N30,'2020 CER'!N30,'2021 CER'!N30)</f>
        <v>21566</v>
      </c>
      <c r="O30" s="68">
        <f>SUM('2013 CER'!O30,'2014 CER'!O30,'2015 CER'!O30,'2016 CER'!O30,'2017 CER'!O30,'2018 CER'!O30,'2019 CER'!O30,'2020 CER'!O30,'2021 CER'!O30)</f>
        <v>0</v>
      </c>
      <c r="P30" s="68">
        <f>SUM('2013 CER'!P30,'2014 CER'!P30,'2015 CER'!P30,'2016 CER'!P30,'2017 CER'!P30,'2018 CER'!P30,'2019 CER'!P30,'2020 CER'!P30,'2021 CER'!P30)</f>
        <v>0</v>
      </c>
      <c r="Q30" s="68">
        <f>SUM('2013 CER'!Q30,'2014 CER'!Q30,'2015 CER'!Q30,'2016 CER'!Q30,'2017 CER'!Q30,'2018 CER'!Q30,'2019 CER'!Q30,'2020 CER'!Q30,'2021 CER'!Q30)</f>
        <v>0</v>
      </c>
      <c r="R30" s="68">
        <f>SUM('2013 CER'!R30,'2014 CER'!R30,'2015 CER'!R30,'2016 CER'!R30,'2017 CER'!R30,'2018 CER'!R30,'2019 CER'!R30,'2020 CER'!R30,'2021 CER'!R30)</f>
        <v>0</v>
      </c>
      <c r="S30" s="68">
        <f>SUM('2013 CER'!S30,'2014 CER'!S30,'2015 CER'!S30,'2016 CER'!S30,'2017 CER'!S30,'2018 CER'!S30,'2019 CER'!S30,'2020 CER'!S30,'2021 CER'!S30)</f>
        <v>0</v>
      </c>
      <c r="T30" s="68">
        <f>SUM('2013 CER'!T30,'2014 CER'!T30,'2015 CER'!T30,'2016 CER'!T30,'2017 CER'!T30,'2018 CER'!T30,'2019 CER'!T30,'2020 CER'!T30,'2021 CER'!T30)</f>
        <v>0</v>
      </c>
      <c r="U30" s="68">
        <f>SUM('2013 CER'!U30,'2014 CER'!U30,'2015 CER'!U30,'2016 CER'!U30,'2017 CER'!U30,'2018 CER'!U30,'2019 CER'!U30,'2020 CER'!U30,'2021 CER'!U30)</f>
        <v>0</v>
      </c>
      <c r="V30" s="68">
        <f>SUM('2013 CER'!V30,'2014 CER'!V30,'2015 CER'!V30,'2016 CER'!V30,'2017 CER'!V30,'2018 CER'!V30,'2019 CER'!V30,'2020 CER'!V30,'2021 CER'!V30)</f>
        <v>259233</v>
      </c>
      <c r="W30" s="68">
        <f>SUM('2013 CER'!W30,'2014 CER'!W30,'2015 CER'!W30,'2016 CER'!W30,'2017 CER'!W30,'2018 CER'!W30,'2019 CER'!W30,'2020 CER'!W30,'2021 CER'!W30)</f>
        <v>0</v>
      </c>
      <c r="X30" s="68">
        <f>SUM('2013 CER'!X30,'2014 CER'!X30,'2015 CER'!X30,'2016 CER'!X30,'2017 CER'!X30,'2018 CER'!X30,'2019 CER'!X30,'2020 CER'!X30,'2021 CER'!X30)</f>
        <v>0</v>
      </c>
      <c r="Y30" s="68">
        <f>SUM('2013 CER'!Y30,'2014 CER'!Y30,'2015 CER'!Y30,'2016 CER'!Y30,'2017 CER'!Y30,'2018 CER'!Y30,'2019 CER'!Y30,'2020 CER'!Y30,'2021 CER'!Y30)</f>
        <v>0</v>
      </c>
      <c r="Z30" s="68">
        <f>SUM('2013 CER'!Z30,'2014 CER'!Z30,'2015 CER'!Z30,'2016 CER'!Z30,'2017 CER'!Z30,'2018 CER'!Z30,'2019 CER'!Z30,'2020 CER'!Z30,'2021 CER'!Z30)</f>
        <v>0</v>
      </c>
      <c r="AA30" s="68">
        <f>SUM('2013 CER'!AA30,'2014 CER'!AA30,'2015 CER'!AA30,'2016 CER'!AA30,'2017 CER'!AA30,'2018 CER'!AA30,'2019 CER'!AA30,'2020 CER'!AA30,'2021 CER'!AA30)</f>
        <v>0</v>
      </c>
      <c r="AB30" s="68">
        <f>SUM('2013 CER'!AB30,'2014 CER'!AB30,'2015 CER'!AB30,'2016 CER'!AB30,'2017 CER'!AB30,'2018 CER'!AB30,'2019 CER'!AB30,'2020 CER'!AB30,'2021 CER'!AB30)</f>
        <v>0</v>
      </c>
      <c r="AC30" s="32">
        <f>SUM('2013 CER'!AC30,'2014 CER'!AC30,'2015 CER'!AC30,'2016 CER'!AC30,'2017 CER'!AC30,'2018 CER'!AC30,'2019 CER'!AC30,'2020 CER'!AC30,'2021 CER'!AC30)</f>
        <v>0</v>
      </c>
      <c r="AD30" s="68">
        <f>SUM('2013 CER'!AD30,'2014 CER'!AD30,'2015 CER'!AD30,'2016 CER'!AD30,'2017 CER'!AD30,'2018 CER'!AD30,'2019 CER'!AD30,'2020 CER'!AD30,'2021 CER'!AD30)</f>
        <v>0</v>
      </c>
      <c r="AE30" s="68">
        <f>SUM('2013 CER'!AE30,'2014 CER'!AE30,'2015 CER'!AE30,'2016 CER'!AE30,'2017 CER'!AE30,'2018 CER'!AE30,'2019 CER'!AE30,'2020 CER'!AE30,'2021 CER'!AE30)</f>
        <v>0</v>
      </c>
      <c r="AF30" s="68">
        <f>SUM('2013 CER'!AF30,'2014 CER'!AF30,'2015 CER'!AF30,'2016 CER'!AF30,'2017 CER'!AF30,'2018 CER'!AF30,'2019 CER'!AF30,'2020 CER'!AF30,'2021 CER'!AF30)</f>
        <v>0</v>
      </c>
      <c r="AG30" s="68">
        <f>SUM('2013 CER'!AG30,'2014 CER'!AG30,'2015 CER'!AG30,'2016 CER'!AG30,'2017 CER'!AG30,'2018 CER'!AG30,'2019 CER'!AG30,'2020 CER'!AG30,'2021 CER'!AG30)</f>
        <v>0</v>
      </c>
      <c r="AH30" s="68">
        <f>SUM('2013 CER'!AH30,'2014 CER'!AH30,'2015 CER'!AH30,'2016 CER'!AH30,'2017 CER'!AH30,'2018 CER'!AH30,'2019 CER'!AH30,'2020 CER'!AH30,'2021 CER'!AH30)</f>
        <v>0</v>
      </c>
      <c r="AI30" s="68">
        <f>SUM('2013 CER'!AI30,'2014 CER'!AI30,'2015 CER'!AI30,'2016 CER'!AI30,'2017 CER'!AI30,'2018 CER'!AI30,'2019 CER'!AI30,'2020 CER'!AI30,'2021 CER'!AI30)</f>
        <v>188569</v>
      </c>
      <c r="AJ30" s="68">
        <f>SUM('2013 CER'!AJ30,'2014 CER'!AJ30,'2015 CER'!AJ30,'2016 CER'!AJ30,'2017 CER'!AJ30,'2018 CER'!AJ30,'2019 CER'!AJ30,'2020 CER'!AJ30,'2021 CER'!AJ30)</f>
        <v>582078</v>
      </c>
      <c r="AK30" s="68">
        <f>SUM('2013 CER'!AK30,'2014 CER'!AK30,'2015 CER'!AK30,'2016 CER'!AK30,'2017 CER'!AK30,'2018 CER'!AK30,'2019 CER'!AK30,'2020 CER'!AK30,'2021 CER'!AK30)</f>
        <v>0</v>
      </c>
      <c r="AL30" s="68">
        <f>SUM('2013 CER'!AL30,'2014 CER'!AL30,'2015 CER'!AL30,'2016 CER'!AL30,'2017 CER'!AL30,'2018 CER'!AL30,'2019 CER'!AL30,'2020 CER'!AL30,'2021 CER'!AL30)</f>
        <v>0</v>
      </c>
      <c r="AM30" s="68">
        <f>SUM('2013 CER'!AM30,'2014 CER'!AM30,'2015 CER'!AM30,'2016 CER'!AM30,'2017 CER'!AM30,'2018 CER'!AM30,'2019 CER'!AM30,'2020 CER'!AM30,'2021 CER'!AM30)</f>
        <v>0</v>
      </c>
      <c r="AN30" s="79">
        <f>SUM('2013 CER'!AN30,'2014 CER'!AN30,'2015 CER'!AN30,'2016 CER'!AN30,'2017 CER'!AN30,'2018 CER'!AN30,'2019 CER'!AN30,'2020 CER'!AN30,'2021 CER'!AN30)</f>
        <v>0</v>
      </c>
    </row>
    <row r="31" spans="1:40" x14ac:dyDescent="0.15">
      <c r="A31" s="73" t="s">
        <v>9</v>
      </c>
      <c r="B31" s="80">
        <f t="shared" si="1"/>
        <v>101987493</v>
      </c>
      <c r="C31" s="68">
        <f>SUM('2013 CER'!C31,'2014 CER'!C31,'2015 CER'!C31,'2016 CER'!C31,'2017 CER'!C31,'2018 CER'!C31)</f>
        <v>0</v>
      </c>
      <c r="D31" s="68">
        <f>SUM('2013 CER'!D31,'2014 CER'!D31,'2015 CER'!D31,'2016 CER'!D31,'2017 CER'!D31,'2018 CER'!D31,'2019 CER'!D31,'2020 CER'!D31,'2021 CER'!D31)</f>
        <v>40435030</v>
      </c>
      <c r="E31" s="68">
        <f>SUM('2013 CER'!E31,'2014 CER'!E31,'2015 CER'!E31,'2016 CER'!E31,'2017 CER'!E31,'2018 CER'!E31,'2019 CER'!E31,'2020 CER'!E31,'2021 CER'!E31)</f>
        <v>0</v>
      </c>
      <c r="F31" s="68">
        <f>SUM('2013 CER'!F31,'2014 CER'!F31,'2015 CER'!F31,'2016 CER'!F31,'2017 CER'!F31,'2018 CER'!F31,'2019 CER'!F31,'2020 CER'!F31,'2021 CER'!F31)</f>
        <v>0</v>
      </c>
      <c r="G31" s="68">
        <f>SUM('2013 CER'!G31,'2014 CER'!G31,'2015 CER'!G31,'2016 CER'!G31,'2017 CER'!G31,'2018 CER'!G31,'2019 CER'!G31,'2020 CER'!G31,'2021 CER'!G31)</f>
        <v>0</v>
      </c>
      <c r="H31" s="68">
        <f>SUM('2013 CER'!H31,'2014 CER'!H31,'2015 CER'!H31,'2016 CER'!H31,'2017 CER'!H31,'2018 CER'!H31,'2019 CER'!H31,'2020 CER'!H31,'2021 CER'!H31)</f>
        <v>0</v>
      </c>
      <c r="I31" s="68">
        <f>SUM('2013 CER'!I31,'2014 CER'!I31,'2015 CER'!I31,'2016 CER'!I31,'2017 CER'!I31,'2018 CER'!I31,'2019 CER'!I31,'2020 CER'!I31,'2021 CER'!I31)</f>
        <v>0</v>
      </c>
      <c r="J31" s="68">
        <f>SUM('2013 CER'!J31,'2014 CER'!J31,'2015 CER'!J31,'2016 CER'!J31,'2017 CER'!J31,'2018 CER'!J31,'2019 CER'!J31,'2020 CER'!J31,'2021 CER'!J31)</f>
        <v>0</v>
      </c>
      <c r="K31" s="68">
        <f>SUM('2013 CER'!K31,'2014 CER'!K31,'2015 CER'!K31,'2016 CER'!K31,'2017 CER'!K31,'2018 CER'!K31,'2019 CER'!K31,'2020 CER'!K31,'2021 CER'!K31)</f>
        <v>0</v>
      </c>
      <c r="L31" s="68">
        <f>SUM('2013 CER'!L31,'2014 CER'!L31,'2015 CER'!L31,'2016 CER'!L31,'2017 CER'!L31,'2018 CER'!L31,'2019 CER'!L31,'2020 CER'!L31,'2021 CER'!L31)</f>
        <v>270911</v>
      </c>
      <c r="M31" s="68">
        <f>SUM('2013 CER'!M31,'2014 CER'!M31,'2015 CER'!M31,'2016 CER'!M31,'2017 CER'!M31,'2018 CER'!M31,'2019 CER'!M31,'2020 CER'!M31,'2021 CER'!M31)</f>
        <v>421523</v>
      </c>
      <c r="N31" s="68">
        <f>SUM('2013 CER'!N31,'2014 CER'!N31,'2015 CER'!N31,'2016 CER'!N31,'2017 CER'!N31,'2018 CER'!N31,'2019 CER'!N31,'2020 CER'!N31,'2021 CER'!N31)</f>
        <v>5963575</v>
      </c>
      <c r="O31" s="68">
        <f>SUM('2013 CER'!O31,'2014 CER'!O31,'2015 CER'!O31,'2016 CER'!O31,'2017 CER'!O31,'2018 CER'!O31,'2019 CER'!O31,'2020 CER'!O31,'2021 CER'!O31)</f>
        <v>0</v>
      </c>
      <c r="P31" s="68">
        <f>SUM('2013 CER'!P31,'2014 CER'!P31,'2015 CER'!P31,'2016 CER'!P31,'2017 CER'!P31,'2018 CER'!P31,'2019 CER'!P31,'2020 CER'!P31,'2021 CER'!P31)</f>
        <v>0</v>
      </c>
      <c r="Q31" s="68">
        <f>SUM('2013 CER'!Q31,'2014 CER'!Q31,'2015 CER'!Q31,'2016 CER'!Q31,'2017 CER'!Q31,'2018 CER'!Q31,'2019 CER'!Q31,'2020 CER'!Q31,'2021 CER'!Q31)</f>
        <v>0</v>
      </c>
      <c r="R31" s="68">
        <f>SUM('2013 CER'!R31,'2014 CER'!R31,'2015 CER'!R31,'2016 CER'!R31,'2017 CER'!R31,'2018 CER'!R31,'2019 CER'!R31,'2020 CER'!R31,'2021 CER'!R31)</f>
        <v>0</v>
      </c>
      <c r="S31" s="68">
        <f>SUM('2013 CER'!S31,'2014 CER'!S31,'2015 CER'!S31,'2016 CER'!S31,'2017 CER'!S31,'2018 CER'!S31,'2019 CER'!S31,'2020 CER'!S31,'2021 CER'!S31)</f>
        <v>0</v>
      </c>
      <c r="T31" s="68">
        <f>SUM('2013 CER'!T31,'2014 CER'!T31,'2015 CER'!T31,'2016 CER'!T31,'2017 CER'!T31,'2018 CER'!T31,'2019 CER'!T31,'2020 CER'!T31,'2021 CER'!T31)</f>
        <v>0</v>
      </c>
      <c r="U31" s="68">
        <f>SUM('2013 CER'!U31,'2014 CER'!U31,'2015 CER'!U31,'2016 CER'!U31,'2017 CER'!U31,'2018 CER'!U31,'2019 CER'!U31,'2020 CER'!U31,'2021 CER'!U31)</f>
        <v>60375</v>
      </c>
      <c r="V31" s="68">
        <f>SUM('2013 CER'!V31,'2014 CER'!V31,'2015 CER'!V31,'2016 CER'!V31,'2017 CER'!V31,'2018 CER'!V31,'2019 CER'!V31,'2020 CER'!V31,'2021 CER'!V31)</f>
        <v>1767565</v>
      </c>
      <c r="W31" s="68">
        <f>SUM('2013 CER'!W31,'2014 CER'!W31,'2015 CER'!W31,'2016 CER'!W31,'2017 CER'!W31,'2018 CER'!W31,'2019 CER'!W31,'2020 CER'!W31,'2021 CER'!W31)</f>
        <v>0</v>
      </c>
      <c r="X31" s="68">
        <f>SUM('2013 CER'!X31,'2014 CER'!X31,'2015 CER'!X31,'2016 CER'!X31,'2017 CER'!X31,'2018 CER'!X31,'2019 CER'!X31,'2020 CER'!X31,'2021 CER'!X31)</f>
        <v>0</v>
      </c>
      <c r="Y31" s="68">
        <f>SUM('2013 CER'!Y31,'2014 CER'!Y31,'2015 CER'!Y31,'2016 CER'!Y31,'2017 CER'!Y31,'2018 CER'!Y31,'2019 CER'!Y31,'2020 CER'!Y31,'2021 CER'!Y31)</f>
        <v>0</v>
      </c>
      <c r="Z31" s="68">
        <f>SUM('2013 CER'!Z31,'2014 CER'!Z31,'2015 CER'!Z31,'2016 CER'!Z31,'2017 CER'!Z31,'2018 CER'!Z31,'2019 CER'!Z31,'2020 CER'!Z31,'2021 CER'!Z31)</f>
        <v>0</v>
      </c>
      <c r="AA31" s="68">
        <f>SUM('2013 CER'!AA31,'2014 CER'!AA31,'2015 CER'!AA31,'2016 CER'!AA31,'2017 CER'!AA31,'2018 CER'!AA31,'2019 CER'!AA31,'2020 CER'!AA31,'2021 CER'!AA31)</f>
        <v>0</v>
      </c>
      <c r="AB31" s="68">
        <f>SUM('2013 CER'!AB31,'2014 CER'!AB31,'2015 CER'!AB31,'2016 CER'!AB31,'2017 CER'!AB31,'2018 CER'!AB31,'2019 CER'!AB31,'2020 CER'!AB31,'2021 CER'!AB31)</f>
        <v>0</v>
      </c>
      <c r="AC31" s="68">
        <f>SUM('2013 CER'!AC31,'2014 CER'!AC31,'2015 CER'!AC31,'2016 CER'!AC31,'2017 CER'!AC31,'2018 CER'!AC31,'2019 CER'!AC31,'2020 CER'!AC31,'2021 CER'!AC31)</f>
        <v>31843</v>
      </c>
      <c r="AD31" s="32">
        <f>SUM('2013 CER'!AD31,'2014 CER'!AD31,'2015 CER'!AD31,'2016 CER'!AD31,'2017 CER'!AD31,'2018 CER'!AD31,'2019 CER'!AD31,'2020 CER'!AD31,'2021 CER'!AD31)</f>
        <v>25882305</v>
      </c>
      <c r="AE31" s="68">
        <f>SUM('2013 CER'!AE31,'2014 CER'!AE31,'2015 CER'!AE31,'2016 CER'!AE31,'2017 CER'!AE31,'2018 CER'!AE31,'2019 CER'!AE31,'2020 CER'!AE31,'2021 CER'!AE31)</f>
        <v>9296284</v>
      </c>
      <c r="AF31" s="68">
        <f>SUM('2013 CER'!AF31,'2014 CER'!AF31,'2015 CER'!AF31,'2016 CER'!AF31,'2017 CER'!AF31,'2018 CER'!AF31,'2019 CER'!AF31,'2020 CER'!AF31,'2021 CER'!AF31)</f>
        <v>0</v>
      </c>
      <c r="AG31" s="68">
        <f>SUM('2013 CER'!AG31,'2014 CER'!AG31,'2015 CER'!AG31,'2016 CER'!AG31,'2017 CER'!AG31,'2018 CER'!AG31,'2019 CER'!AG31,'2020 CER'!AG31,'2021 CER'!AG31)</f>
        <v>0</v>
      </c>
      <c r="AH31" s="68">
        <f>SUM('2013 CER'!AH31,'2014 CER'!AH31,'2015 CER'!AH31,'2016 CER'!AH31,'2017 CER'!AH31,'2018 CER'!AH31,'2019 CER'!AH31,'2020 CER'!AH31,'2021 CER'!AH31)</f>
        <v>0</v>
      </c>
      <c r="AI31" s="68">
        <f>SUM('2013 CER'!AI31,'2014 CER'!AI31,'2015 CER'!AI31,'2016 CER'!AI31,'2017 CER'!AI31,'2018 CER'!AI31,'2019 CER'!AI31,'2020 CER'!AI31,'2021 CER'!AI31)</f>
        <v>0</v>
      </c>
      <c r="AJ31" s="68">
        <f>SUM('2013 CER'!AJ31,'2014 CER'!AJ31,'2015 CER'!AJ31,'2016 CER'!AJ31,'2017 CER'!AJ31,'2018 CER'!AJ31,'2019 CER'!AJ31,'2020 CER'!AJ31,'2021 CER'!AJ31)</f>
        <v>17858082</v>
      </c>
      <c r="AK31" s="68">
        <f>SUM('2013 CER'!AK31,'2014 CER'!AK31,'2015 CER'!AK31,'2016 CER'!AK31,'2017 CER'!AK31,'2018 CER'!AK31,'2019 CER'!AK31,'2020 CER'!AK31,'2021 CER'!AK31)</f>
        <v>0</v>
      </c>
      <c r="AL31" s="68">
        <f>SUM('2013 CER'!AL31,'2014 CER'!AL31,'2015 CER'!AL31,'2016 CER'!AL31,'2017 CER'!AL31,'2018 CER'!AL31,'2019 CER'!AL31,'2020 CER'!AL31,'2021 CER'!AL31)</f>
        <v>0</v>
      </c>
      <c r="AM31" s="68">
        <f>SUM('2013 CER'!AM31,'2014 CER'!AM31,'2015 CER'!AM31,'2016 CER'!AM31,'2017 CER'!AM31,'2018 CER'!AM31,'2019 CER'!AM31,'2020 CER'!AM31,'2021 CER'!AM31)</f>
        <v>0</v>
      </c>
      <c r="AN31" s="79">
        <f>SUM('2013 CER'!AN31,'2014 CER'!AN31,'2015 CER'!AN31,'2016 CER'!AN31,'2017 CER'!AN31,'2018 CER'!AN31,'2019 CER'!AN31,'2020 CER'!AN31,'2021 CER'!AN31)</f>
        <v>0</v>
      </c>
    </row>
    <row r="32" spans="1:40" x14ac:dyDescent="0.15">
      <c r="A32" s="73" t="s">
        <v>26</v>
      </c>
      <c r="B32" s="80">
        <f t="shared" si="1"/>
        <v>30313451</v>
      </c>
      <c r="C32" s="68">
        <f>SUM('2013 CER'!C32,'2014 CER'!C32,'2015 CER'!C32,'2016 CER'!C32,'2017 CER'!C32,'2018 CER'!C32)</f>
        <v>0</v>
      </c>
      <c r="D32" s="68">
        <f>SUM('2013 CER'!D32,'2014 CER'!D32,'2015 CER'!D32,'2016 CER'!D32,'2017 CER'!D32,'2018 CER'!D32,'2019 CER'!D32,'2020 CER'!D32,'2021 CER'!D32)</f>
        <v>10848085</v>
      </c>
      <c r="E32" s="68">
        <f>SUM('2013 CER'!E32,'2014 CER'!E32,'2015 CER'!E32,'2016 CER'!E32,'2017 CER'!E32,'2018 CER'!E32,'2019 CER'!E32,'2020 CER'!E32,'2021 CER'!E32)</f>
        <v>0</v>
      </c>
      <c r="F32" s="68">
        <f>SUM('2013 CER'!F32,'2014 CER'!F32,'2015 CER'!F32,'2016 CER'!F32,'2017 CER'!F32,'2018 CER'!F32,'2019 CER'!F32,'2020 CER'!F32,'2021 CER'!F32)</f>
        <v>0</v>
      </c>
      <c r="G32" s="68">
        <f>SUM('2013 CER'!G32,'2014 CER'!G32,'2015 CER'!G32,'2016 CER'!G32,'2017 CER'!G32,'2018 CER'!G32,'2019 CER'!G32,'2020 CER'!G32,'2021 CER'!G32)</f>
        <v>0</v>
      </c>
      <c r="H32" s="68">
        <f>SUM('2013 CER'!H32,'2014 CER'!H32,'2015 CER'!H32,'2016 CER'!H32,'2017 CER'!H32,'2018 CER'!H32,'2019 CER'!H32,'2020 CER'!H32,'2021 CER'!H32)</f>
        <v>0</v>
      </c>
      <c r="I32" s="68">
        <f>SUM('2013 CER'!I32,'2014 CER'!I32,'2015 CER'!I32,'2016 CER'!I32,'2017 CER'!I32,'2018 CER'!I32,'2019 CER'!I32,'2020 CER'!I32,'2021 CER'!I32)</f>
        <v>0</v>
      </c>
      <c r="J32" s="68">
        <f>SUM('2013 CER'!J32,'2014 CER'!J32,'2015 CER'!J32,'2016 CER'!J32,'2017 CER'!J32,'2018 CER'!J32,'2019 CER'!J32,'2020 CER'!J32,'2021 CER'!J32)</f>
        <v>0</v>
      </c>
      <c r="K32" s="68">
        <f>SUM('2013 CER'!K32,'2014 CER'!K32,'2015 CER'!K32,'2016 CER'!K32,'2017 CER'!K32,'2018 CER'!K32,'2019 CER'!K32,'2020 CER'!K32,'2021 CER'!K32)</f>
        <v>0</v>
      </c>
      <c r="L32" s="68">
        <f>SUM('2013 CER'!L32,'2014 CER'!L32,'2015 CER'!L32,'2016 CER'!L32,'2017 CER'!L32,'2018 CER'!L32,'2019 CER'!L32,'2020 CER'!L32,'2021 CER'!L32)</f>
        <v>7000</v>
      </c>
      <c r="M32" s="68">
        <f>SUM('2013 CER'!M32,'2014 CER'!M32,'2015 CER'!M32,'2016 CER'!M32,'2017 CER'!M32,'2018 CER'!M32,'2019 CER'!M32,'2020 CER'!M32,'2021 CER'!M32)</f>
        <v>1285091</v>
      </c>
      <c r="N32" s="68">
        <f>SUM('2013 CER'!N32,'2014 CER'!N32,'2015 CER'!N32,'2016 CER'!N32,'2017 CER'!N32,'2018 CER'!N32,'2019 CER'!N32,'2020 CER'!N32,'2021 CER'!N32)</f>
        <v>672571</v>
      </c>
      <c r="O32" s="68">
        <f>SUM('2013 CER'!O32,'2014 CER'!O32,'2015 CER'!O32,'2016 CER'!O32,'2017 CER'!O32,'2018 CER'!O32,'2019 CER'!O32,'2020 CER'!O32,'2021 CER'!O32)</f>
        <v>0</v>
      </c>
      <c r="P32" s="68">
        <f>SUM('2013 CER'!P32,'2014 CER'!P32,'2015 CER'!P32,'2016 CER'!P32,'2017 CER'!P32,'2018 CER'!P32,'2019 CER'!P32,'2020 CER'!P32,'2021 CER'!P32)</f>
        <v>0</v>
      </c>
      <c r="Q32" s="68">
        <f>SUM('2013 CER'!Q32,'2014 CER'!Q32,'2015 CER'!Q32,'2016 CER'!Q32,'2017 CER'!Q32,'2018 CER'!Q32,'2019 CER'!Q32,'2020 CER'!Q32,'2021 CER'!Q32)</f>
        <v>0</v>
      </c>
      <c r="R32" s="68">
        <f>SUM('2013 CER'!R32,'2014 CER'!R32,'2015 CER'!R32,'2016 CER'!R32,'2017 CER'!R32,'2018 CER'!R32,'2019 CER'!R32,'2020 CER'!R32,'2021 CER'!R32)</f>
        <v>0</v>
      </c>
      <c r="S32" s="68">
        <f>SUM('2013 CER'!S32,'2014 CER'!S32,'2015 CER'!S32,'2016 CER'!S32,'2017 CER'!S32,'2018 CER'!S32,'2019 CER'!S32,'2020 CER'!S32,'2021 CER'!S32)</f>
        <v>0</v>
      </c>
      <c r="T32" s="68">
        <f>SUM('2013 CER'!T32,'2014 CER'!T32,'2015 CER'!T32,'2016 CER'!T32,'2017 CER'!T32,'2018 CER'!T32,'2019 CER'!T32,'2020 CER'!T32,'2021 CER'!T32)</f>
        <v>0</v>
      </c>
      <c r="U32" s="68">
        <f>SUM('2013 CER'!U32,'2014 CER'!U32,'2015 CER'!U32,'2016 CER'!U32,'2017 CER'!U32,'2018 CER'!U32,'2019 CER'!U32,'2020 CER'!U32,'2021 CER'!U32)</f>
        <v>0</v>
      </c>
      <c r="V32" s="68">
        <f>SUM('2013 CER'!V32,'2014 CER'!V32,'2015 CER'!V32,'2016 CER'!V32,'2017 CER'!V32,'2018 CER'!V32,'2019 CER'!V32,'2020 CER'!V32,'2021 CER'!V32)</f>
        <v>2262226</v>
      </c>
      <c r="W32" s="68">
        <f>SUM('2013 CER'!W32,'2014 CER'!W32,'2015 CER'!W32,'2016 CER'!W32,'2017 CER'!W32,'2018 CER'!W32,'2019 CER'!W32,'2020 CER'!W32,'2021 CER'!W32)</f>
        <v>0</v>
      </c>
      <c r="X32" s="68">
        <f>SUM('2013 CER'!X32,'2014 CER'!X32,'2015 CER'!X32,'2016 CER'!X32,'2017 CER'!X32,'2018 CER'!X32,'2019 CER'!X32,'2020 CER'!X32,'2021 CER'!X32)</f>
        <v>0</v>
      </c>
      <c r="Y32" s="68">
        <f>SUM('2013 CER'!Y32,'2014 CER'!Y32,'2015 CER'!Y32,'2016 CER'!Y32,'2017 CER'!Y32,'2018 CER'!Y32,'2019 CER'!Y32,'2020 CER'!Y32,'2021 CER'!Y32)</f>
        <v>0</v>
      </c>
      <c r="Z32" s="68">
        <f>SUM('2013 CER'!Z32,'2014 CER'!Z32,'2015 CER'!Z32,'2016 CER'!Z32,'2017 CER'!Z32,'2018 CER'!Z32,'2019 CER'!Z32,'2020 CER'!Z32,'2021 CER'!Z32)</f>
        <v>0</v>
      </c>
      <c r="AA32" s="68">
        <f>SUM('2013 CER'!AA32,'2014 CER'!AA32,'2015 CER'!AA32,'2016 CER'!AA32,'2017 CER'!AA32,'2018 CER'!AA32,'2019 CER'!AA32,'2020 CER'!AA32,'2021 CER'!AA32)</f>
        <v>3795626</v>
      </c>
      <c r="AB32" s="68">
        <f>SUM('2013 CER'!AB32,'2014 CER'!AB32,'2015 CER'!AB32,'2016 CER'!AB32,'2017 CER'!AB32,'2018 CER'!AB32,'2019 CER'!AB32,'2020 CER'!AB32,'2021 CER'!AB32)</f>
        <v>8217</v>
      </c>
      <c r="AC32" s="68">
        <f>SUM('2013 CER'!AC32,'2014 CER'!AC32,'2015 CER'!AC32,'2016 CER'!AC32,'2017 CER'!AC32,'2018 CER'!AC32,'2019 CER'!AC32,'2020 CER'!AC32,'2021 CER'!AC32)</f>
        <v>364376</v>
      </c>
      <c r="AD32" s="68">
        <f>SUM('2013 CER'!AD32,'2014 CER'!AD32,'2015 CER'!AD32,'2016 CER'!AD32,'2017 CER'!AD32,'2018 CER'!AD32,'2019 CER'!AD32,'2020 CER'!AD32,'2021 CER'!AD32)</f>
        <v>3921667</v>
      </c>
      <c r="AE32" s="32">
        <f>SUM('2013 CER'!AE32,'2014 CER'!AE32,'2015 CER'!AE32,'2016 CER'!AE32,'2017 CER'!AE32,'2018 CER'!AE32,'2019 CER'!AE32,'2020 CER'!AE32,'2021 CER'!AE32)</f>
        <v>0</v>
      </c>
      <c r="AF32" s="68">
        <f>SUM('2013 CER'!AF32,'2014 CER'!AF32,'2015 CER'!AF32,'2016 CER'!AF32,'2017 CER'!AF32,'2018 CER'!AF32,'2019 CER'!AF32,'2020 CER'!AF32,'2021 CER'!AF32)</f>
        <v>0</v>
      </c>
      <c r="AG32" s="68">
        <f>SUM('2013 CER'!AG32,'2014 CER'!AG32,'2015 CER'!AG32,'2016 CER'!AG32,'2017 CER'!AG32,'2018 CER'!AG32,'2019 CER'!AG32,'2020 CER'!AG32,'2021 CER'!AG32)</f>
        <v>0</v>
      </c>
      <c r="AH32" s="68">
        <f>SUM('2013 CER'!AH32,'2014 CER'!AH32,'2015 CER'!AH32,'2016 CER'!AH32,'2017 CER'!AH32,'2018 CER'!AH32,'2019 CER'!AH32,'2020 CER'!AH32,'2021 CER'!AH32)</f>
        <v>0</v>
      </c>
      <c r="AI32" s="68">
        <f>SUM('2013 CER'!AI32,'2014 CER'!AI32,'2015 CER'!AI32,'2016 CER'!AI32,'2017 CER'!AI32,'2018 CER'!AI32,'2019 CER'!AI32,'2020 CER'!AI32,'2021 CER'!AI32)</f>
        <v>25001</v>
      </c>
      <c r="AJ32" s="68">
        <f>SUM('2013 CER'!AJ32,'2014 CER'!AJ32,'2015 CER'!AJ32,'2016 CER'!AJ32,'2017 CER'!AJ32,'2018 CER'!AJ32,'2019 CER'!AJ32,'2020 CER'!AJ32,'2021 CER'!AJ32)</f>
        <v>7123591</v>
      </c>
      <c r="AK32" s="68">
        <f>SUM('2013 CER'!AK32,'2014 CER'!AK32,'2015 CER'!AK32,'2016 CER'!AK32,'2017 CER'!AK32,'2018 CER'!AK32,'2019 CER'!AK32,'2020 CER'!AK32,'2021 CER'!AK32)</f>
        <v>0</v>
      </c>
      <c r="AL32" s="68">
        <f>SUM('2013 CER'!AL32,'2014 CER'!AL32,'2015 CER'!AL32,'2016 CER'!AL32,'2017 CER'!AL32,'2018 CER'!AL32,'2019 CER'!AL32,'2020 CER'!AL32,'2021 CER'!AL32)</f>
        <v>0</v>
      </c>
      <c r="AM32" s="68">
        <f>SUM('2013 CER'!AM32,'2014 CER'!AM32,'2015 CER'!AM32,'2016 CER'!AM32,'2017 CER'!AM32,'2018 CER'!AM32,'2019 CER'!AM32,'2020 CER'!AM32,'2021 CER'!AM32)</f>
        <v>0</v>
      </c>
      <c r="AN32" s="79">
        <f>SUM('2013 CER'!AN32,'2014 CER'!AN32,'2015 CER'!AN32,'2016 CER'!AN32,'2017 CER'!AN32,'2018 CER'!AN32,'2019 CER'!AN32,'2020 CER'!AN32,'2021 CER'!AN32)</f>
        <v>0</v>
      </c>
    </row>
    <row r="33" spans="1:40" x14ac:dyDescent="0.15">
      <c r="A33" s="73" t="s">
        <v>25</v>
      </c>
      <c r="B33" s="80">
        <f t="shared" si="1"/>
        <v>0</v>
      </c>
      <c r="C33" s="68">
        <f>SUM('2013 CER'!C33,'2014 CER'!C33,'2015 CER'!C33,'2016 CER'!C33,'2017 CER'!C33,'2018 CER'!C33)</f>
        <v>0</v>
      </c>
      <c r="D33" s="68">
        <f>SUM('2013 CER'!D33,'2014 CER'!D33,'2015 CER'!D33,'2016 CER'!D33,'2017 CER'!D33,'2018 CER'!D33,'2019 CER'!D33,'2020 CER'!D33,'2021 CER'!D33)</f>
        <v>0</v>
      </c>
      <c r="E33" s="68">
        <f>SUM('2013 CER'!E33,'2014 CER'!E33,'2015 CER'!E33,'2016 CER'!E33,'2017 CER'!E33,'2018 CER'!E33,'2019 CER'!E33,'2020 CER'!E33,'2021 CER'!E33)</f>
        <v>0</v>
      </c>
      <c r="F33" s="68">
        <f>SUM('2013 CER'!F33,'2014 CER'!F33,'2015 CER'!F33,'2016 CER'!F33,'2017 CER'!F33,'2018 CER'!F33,'2019 CER'!F33,'2020 CER'!F33,'2021 CER'!F33)</f>
        <v>0</v>
      </c>
      <c r="G33" s="68">
        <f>SUM('2013 CER'!G33,'2014 CER'!G33,'2015 CER'!G33,'2016 CER'!G33,'2017 CER'!G33,'2018 CER'!G33,'2019 CER'!G33,'2020 CER'!G33,'2021 CER'!G33)</f>
        <v>0</v>
      </c>
      <c r="H33" s="68">
        <f>SUM('2013 CER'!H33,'2014 CER'!H33,'2015 CER'!H33,'2016 CER'!H33,'2017 CER'!H33,'2018 CER'!H33,'2019 CER'!H33,'2020 CER'!H33,'2021 CER'!H33)</f>
        <v>0</v>
      </c>
      <c r="I33" s="68">
        <f>SUM('2013 CER'!I33,'2014 CER'!I33,'2015 CER'!I33,'2016 CER'!I33,'2017 CER'!I33,'2018 CER'!I33,'2019 CER'!I33,'2020 CER'!I33,'2021 CER'!I33)</f>
        <v>0</v>
      </c>
      <c r="J33" s="68">
        <f>SUM('2013 CER'!J33,'2014 CER'!J33,'2015 CER'!J33,'2016 CER'!J33,'2017 CER'!J33,'2018 CER'!J33,'2019 CER'!J33,'2020 CER'!J33,'2021 CER'!J33)</f>
        <v>0</v>
      </c>
      <c r="K33" s="68">
        <f>SUM('2013 CER'!K33,'2014 CER'!K33,'2015 CER'!K33,'2016 CER'!K33,'2017 CER'!K33,'2018 CER'!K33,'2019 CER'!K33,'2020 CER'!K33,'2021 CER'!K33)</f>
        <v>0</v>
      </c>
      <c r="L33" s="68">
        <f>SUM('2013 CER'!L33,'2014 CER'!L33,'2015 CER'!L33,'2016 CER'!L33,'2017 CER'!L33,'2018 CER'!L33,'2019 CER'!L33,'2020 CER'!L33,'2021 CER'!L33)</f>
        <v>0</v>
      </c>
      <c r="M33" s="68">
        <f>SUM('2013 CER'!M33,'2014 CER'!M33,'2015 CER'!M33,'2016 CER'!M33,'2017 CER'!M33,'2018 CER'!M33,'2019 CER'!M33,'2020 CER'!M33,'2021 CER'!M33)</f>
        <v>0</v>
      </c>
      <c r="N33" s="68">
        <f>SUM('2013 CER'!N33,'2014 CER'!N33,'2015 CER'!N33,'2016 CER'!N33,'2017 CER'!N33,'2018 CER'!N33,'2019 CER'!N33,'2020 CER'!N33,'2021 CER'!N33)</f>
        <v>0</v>
      </c>
      <c r="O33" s="68">
        <f>SUM('2013 CER'!O33,'2014 CER'!O33,'2015 CER'!O33,'2016 CER'!O33,'2017 CER'!O33,'2018 CER'!O33,'2019 CER'!O33,'2020 CER'!O33,'2021 CER'!O33)</f>
        <v>0</v>
      </c>
      <c r="P33" s="68">
        <f>SUM('2013 CER'!P33,'2014 CER'!P33,'2015 CER'!P33,'2016 CER'!P33,'2017 CER'!P33,'2018 CER'!P33,'2019 CER'!P33,'2020 CER'!P33,'2021 CER'!P33)</f>
        <v>0</v>
      </c>
      <c r="Q33" s="68">
        <f>SUM('2013 CER'!Q33,'2014 CER'!Q33,'2015 CER'!Q33,'2016 CER'!Q33,'2017 CER'!Q33,'2018 CER'!Q33,'2019 CER'!Q33,'2020 CER'!Q33,'2021 CER'!Q33)</f>
        <v>0</v>
      </c>
      <c r="R33" s="68">
        <f>SUM('2013 CER'!R33,'2014 CER'!R33,'2015 CER'!R33,'2016 CER'!R33,'2017 CER'!R33,'2018 CER'!R33,'2019 CER'!R33,'2020 CER'!R33,'2021 CER'!R33)</f>
        <v>0</v>
      </c>
      <c r="S33" s="68">
        <f>SUM('2013 CER'!S33,'2014 CER'!S33,'2015 CER'!S33,'2016 CER'!S33,'2017 CER'!S33,'2018 CER'!S33,'2019 CER'!S33,'2020 CER'!S33,'2021 CER'!S33)</f>
        <v>0</v>
      </c>
      <c r="T33" s="68">
        <f>SUM('2013 CER'!T33,'2014 CER'!T33,'2015 CER'!T33,'2016 CER'!T33,'2017 CER'!T33,'2018 CER'!T33,'2019 CER'!T33,'2020 CER'!T33,'2021 CER'!T33)</f>
        <v>0</v>
      </c>
      <c r="U33" s="68">
        <f>SUM('2013 CER'!U33,'2014 CER'!U33,'2015 CER'!U33,'2016 CER'!U33,'2017 CER'!U33,'2018 CER'!U33,'2019 CER'!U33,'2020 CER'!U33,'2021 CER'!U33)</f>
        <v>0</v>
      </c>
      <c r="V33" s="68">
        <f>SUM('2013 CER'!V33,'2014 CER'!V33,'2015 CER'!V33,'2016 CER'!V33,'2017 CER'!V33,'2018 CER'!V33,'2019 CER'!V33,'2020 CER'!V33,'2021 CER'!V33)</f>
        <v>0</v>
      </c>
      <c r="W33" s="68">
        <f>SUM('2013 CER'!W33,'2014 CER'!W33,'2015 CER'!W33,'2016 CER'!W33,'2017 CER'!W33,'2018 CER'!W33,'2019 CER'!W33,'2020 CER'!W33,'2021 CER'!W33)</f>
        <v>0</v>
      </c>
      <c r="X33" s="68">
        <f>SUM('2013 CER'!X33,'2014 CER'!X33,'2015 CER'!X33,'2016 CER'!X33,'2017 CER'!X33,'2018 CER'!X33,'2019 CER'!X33,'2020 CER'!X33,'2021 CER'!X33)</f>
        <v>0</v>
      </c>
      <c r="Y33" s="68">
        <f>SUM('2013 CER'!Y33,'2014 CER'!Y33,'2015 CER'!Y33,'2016 CER'!Y33,'2017 CER'!Y33,'2018 CER'!Y33,'2019 CER'!Y33,'2020 CER'!Y33,'2021 CER'!Y33)</f>
        <v>0</v>
      </c>
      <c r="Z33" s="68">
        <f>SUM('2013 CER'!Z33,'2014 CER'!Z33,'2015 CER'!Z33,'2016 CER'!Z33,'2017 CER'!Z33,'2018 CER'!Z33,'2019 CER'!Z33,'2020 CER'!Z33,'2021 CER'!Z33)</f>
        <v>0</v>
      </c>
      <c r="AA33" s="68">
        <f>SUM('2013 CER'!AA33,'2014 CER'!AA33,'2015 CER'!AA33,'2016 CER'!AA33,'2017 CER'!AA33,'2018 CER'!AA33,'2019 CER'!AA33,'2020 CER'!AA33,'2021 CER'!AA33)</f>
        <v>0</v>
      </c>
      <c r="AB33" s="68">
        <f>SUM('2013 CER'!AB33,'2014 CER'!AB33,'2015 CER'!AB33,'2016 CER'!AB33,'2017 CER'!AB33,'2018 CER'!AB33,'2019 CER'!AB33,'2020 CER'!AB33,'2021 CER'!AB33)</f>
        <v>0</v>
      </c>
      <c r="AC33" s="68">
        <f>SUM('2013 CER'!AC33,'2014 CER'!AC33,'2015 CER'!AC33,'2016 CER'!AC33,'2017 CER'!AC33,'2018 CER'!AC33,'2019 CER'!AC33,'2020 CER'!AC33,'2021 CER'!AC33)</f>
        <v>0</v>
      </c>
      <c r="AD33" s="68">
        <f>SUM('2013 CER'!AD33,'2014 CER'!AD33,'2015 CER'!AD33,'2016 CER'!AD33,'2017 CER'!AD33,'2018 CER'!AD33,'2019 CER'!AD33,'2020 CER'!AD33,'2021 CER'!AD33)</f>
        <v>0</v>
      </c>
      <c r="AE33" s="68">
        <f>SUM('2013 CER'!AE33,'2014 CER'!AE33,'2015 CER'!AE33,'2016 CER'!AE33,'2017 CER'!AE33,'2018 CER'!AE33,'2019 CER'!AE33,'2020 CER'!AE33,'2021 CER'!AE33)</f>
        <v>0</v>
      </c>
      <c r="AF33" s="32">
        <f>SUM('2013 CER'!AF33,'2014 CER'!AF33,'2015 CER'!AF33,'2016 CER'!AF33,'2017 CER'!AF33,'2018 CER'!AF33,'2019 CER'!AF33,'2020 CER'!AF33,'2021 CER'!AF33)</f>
        <v>0</v>
      </c>
      <c r="AG33" s="68">
        <f>SUM('2013 CER'!AG33,'2014 CER'!AG33,'2015 CER'!AG33,'2016 CER'!AG33,'2017 CER'!AG33,'2018 CER'!AG33,'2019 CER'!AG33,'2020 CER'!AG33,'2021 CER'!AG33)</f>
        <v>0</v>
      </c>
      <c r="AH33" s="68">
        <f>SUM('2013 CER'!AH33,'2014 CER'!AH33,'2015 CER'!AH33,'2016 CER'!AH33,'2017 CER'!AH33,'2018 CER'!AH33,'2019 CER'!AH33,'2020 CER'!AH33,'2021 CER'!AH33)</f>
        <v>0</v>
      </c>
      <c r="AI33" s="68">
        <f>SUM('2013 CER'!AI33,'2014 CER'!AI33,'2015 CER'!AI33,'2016 CER'!AI33,'2017 CER'!AI33,'2018 CER'!AI33,'2019 CER'!AI33,'2020 CER'!AI33,'2021 CER'!AI33)</f>
        <v>0</v>
      </c>
      <c r="AJ33" s="68">
        <f>SUM('2013 CER'!AJ33,'2014 CER'!AJ33,'2015 CER'!AJ33,'2016 CER'!AJ33,'2017 CER'!AJ33,'2018 CER'!AJ33,'2019 CER'!AJ33,'2020 CER'!AJ33,'2021 CER'!AJ33)</f>
        <v>0</v>
      </c>
      <c r="AK33" s="68">
        <f>SUM('2013 CER'!AK33,'2014 CER'!AK33,'2015 CER'!AK33,'2016 CER'!AK33,'2017 CER'!AK33,'2018 CER'!AK33,'2019 CER'!AK33,'2020 CER'!AK33,'2021 CER'!AK33)</f>
        <v>0</v>
      </c>
      <c r="AL33" s="68">
        <f>SUM('2013 CER'!AL33,'2014 CER'!AL33,'2015 CER'!AL33,'2016 CER'!AL33,'2017 CER'!AL33,'2018 CER'!AL33,'2019 CER'!AL33,'2020 CER'!AL33,'2021 CER'!AL33)</f>
        <v>0</v>
      </c>
      <c r="AM33" s="68">
        <f>SUM('2013 CER'!AM33,'2014 CER'!AM33,'2015 CER'!AM33,'2016 CER'!AM33,'2017 CER'!AM33,'2018 CER'!AM33,'2019 CER'!AM33,'2020 CER'!AM33,'2021 CER'!AM33)</f>
        <v>0</v>
      </c>
      <c r="AN33" s="79">
        <f>SUM('2013 CER'!AN33,'2014 CER'!AN33,'2015 CER'!AN33,'2016 CER'!AN33,'2017 CER'!AN33,'2018 CER'!AN33,'2019 CER'!AN33,'2020 CER'!AN33,'2021 CER'!AN33)</f>
        <v>0</v>
      </c>
    </row>
    <row r="34" spans="1:40" x14ac:dyDescent="0.15">
      <c r="A34" s="73" t="s">
        <v>30</v>
      </c>
      <c r="B34" s="80">
        <f>SUM(C34:AN34)</f>
        <v>10548</v>
      </c>
      <c r="C34" s="68">
        <f>SUM('2013 CER'!C34,'2014 CER'!C34,'2015 CER'!C34,'2016 CER'!C34,'2017 CER'!C34,'2018 CER'!C34)</f>
        <v>0</v>
      </c>
      <c r="D34" s="68">
        <f>SUM('2013 CER'!D34,'2014 CER'!D34,'2015 CER'!D34,'2016 CER'!D34,'2017 CER'!D34,'2018 CER'!D34,'2019 CER'!D34,'2020 CER'!D34,'2021 CER'!D34)</f>
        <v>0</v>
      </c>
      <c r="E34" s="68">
        <f>SUM('2013 CER'!E34,'2014 CER'!E34,'2015 CER'!E34,'2016 CER'!E34,'2017 CER'!E34,'2018 CER'!E34,'2019 CER'!E34,'2020 CER'!E34,'2021 CER'!E34)</f>
        <v>0</v>
      </c>
      <c r="F34" s="68">
        <f>SUM('2013 CER'!F34,'2014 CER'!F34,'2015 CER'!F34,'2016 CER'!F34,'2017 CER'!F34,'2018 CER'!F34,'2019 CER'!F34,'2020 CER'!F34,'2021 CER'!F34)</f>
        <v>0</v>
      </c>
      <c r="G34" s="68">
        <f>SUM('2013 CER'!G34,'2014 CER'!G34,'2015 CER'!G34,'2016 CER'!G34,'2017 CER'!G34,'2018 CER'!G34,'2019 CER'!G34,'2020 CER'!G34,'2021 CER'!G34)</f>
        <v>0</v>
      </c>
      <c r="H34" s="68">
        <f>SUM('2013 CER'!H34,'2014 CER'!H34,'2015 CER'!H34,'2016 CER'!H34,'2017 CER'!H34,'2018 CER'!H34,'2019 CER'!H34,'2020 CER'!H34,'2021 CER'!H34)</f>
        <v>0</v>
      </c>
      <c r="I34" s="68">
        <f>SUM('2013 CER'!I34,'2014 CER'!I34,'2015 CER'!I34,'2016 CER'!I34,'2017 CER'!I34,'2018 CER'!I34,'2019 CER'!I34,'2020 CER'!I34,'2021 CER'!I34)</f>
        <v>0</v>
      </c>
      <c r="J34" s="68">
        <f>SUM('2013 CER'!J34,'2014 CER'!J34,'2015 CER'!J34,'2016 CER'!J34,'2017 CER'!J34,'2018 CER'!J34,'2019 CER'!J34,'2020 CER'!J34,'2021 CER'!J34)</f>
        <v>0</v>
      </c>
      <c r="K34" s="68">
        <f>SUM('2013 CER'!K34,'2014 CER'!K34,'2015 CER'!K34,'2016 CER'!K34,'2017 CER'!K34,'2018 CER'!K34,'2019 CER'!K34,'2020 CER'!K34,'2021 CER'!K34)</f>
        <v>0</v>
      </c>
      <c r="L34" s="68">
        <f>SUM('2013 CER'!L34,'2014 CER'!L34,'2015 CER'!L34,'2016 CER'!L34,'2017 CER'!L34,'2018 CER'!L34,'2019 CER'!L34,'2020 CER'!L34,'2021 CER'!L34)</f>
        <v>0</v>
      </c>
      <c r="M34" s="68">
        <f>SUM('2013 CER'!M34,'2014 CER'!M34,'2015 CER'!M34,'2016 CER'!M34,'2017 CER'!M34,'2018 CER'!M34,'2019 CER'!M34,'2020 CER'!M34,'2021 CER'!M34)</f>
        <v>0</v>
      </c>
      <c r="N34" s="68">
        <f>SUM('2013 CER'!N34,'2014 CER'!N34,'2015 CER'!N34,'2016 CER'!N34,'2017 CER'!N34,'2018 CER'!N34,'2019 CER'!N34,'2020 CER'!N34,'2021 CER'!N34)</f>
        <v>0</v>
      </c>
      <c r="O34" s="68">
        <f>SUM('2013 CER'!O34,'2014 CER'!O34,'2015 CER'!O34,'2016 CER'!O34,'2017 CER'!O34,'2018 CER'!O34,'2019 CER'!O34,'2020 CER'!O34,'2021 CER'!O34)</f>
        <v>0</v>
      </c>
      <c r="P34" s="68">
        <f>SUM('2013 CER'!P34,'2014 CER'!P34,'2015 CER'!P34,'2016 CER'!P34,'2017 CER'!P34,'2018 CER'!P34,'2019 CER'!P34,'2020 CER'!P34,'2021 CER'!P34)</f>
        <v>0</v>
      </c>
      <c r="Q34" s="68">
        <f>SUM('2013 CER'!Q34,'2014 CER'!Q34,'2015 CER'!Q34,'2016 CER'!Q34,'2017 CER'!Q34,'2018 CER'!Q34,'2019 CER'!Q34,'2020 CER'!Q34,'2021 CER'!Q34)</f>
        <v>0</v>
      </c>
      <c r="R34" s="68">
        <f>SUM('2013 CER'!R34,'2014 CER'!R34,'2015 CER'!R34,'2016 CER'!R34,'2017 CER'!R34,'2018 CER'!R34,'2019 CER'!R34,'2020 CER'!R34,'2021 CER'!R34)</f>
        <v>0</v>
      </c>
      <c r="S34" s="68">
        <f>SUM('2013 CER'!S34,'2014 CER'!S34,'2015 CER'!S34,'2016 CER'!S34,'2017 CER'!S34,'2018 CER'!S34,'2019 CER'!S34,'2020 CER'!S34,'2021 CER'!S34)</f>
        <v>0</v>
      </c>
      <c r="T34" s="68">
        <f>SUM('2013 CER'!T34,'2014 CER'!T34,'2015 CER'!T34,'2016 CER'!T34,'2017 CER'!T34,'2018 CER'!T34,'2019 CER'!T34,'2020 CER'!T34,'2021 CER'!T34)</f>
        <v>0</v>
      </c>
      <c r="U34" s="68">
        <f>SUM('2013 CER'!U34,'2014 CER'!U34,'2015 CER'!U34,'2016 CER'!U34,'2017 CER'!U34,'2018 CER'!U34,'2019 CER'!U34,'2020 CER'!U34,'2021 CER'!U34)</f>
        <v>0</v>
      </c>
      <c r="V34" s="68">
        <f>SUM('2013 CER'!V34,'2014 CER'!V34,'2015 CER'!V34,'2016 CER'!V34,'2017 CER'!V34,'2018 CER'!V34,'2019 CER'!V34,'2020 CER'!V34,'2021 CER'!V34)</f>
        <v>0</v>
      </c>
      <c r="W34" s="68">
        <f>SUM('2013 CER'!W34,'2014 CER'!W34,'2015 CER'!W34,'2016 CER'!W34,'2017 CER'!W34,'2018 CER'!W34,'2019 CER'!W34,'2020 CER'!W34,'2021 CER'!W34)</f>
        <v>0</v>
      </c>
      <c r="X34" s="68">
        <f>SUM('2013 CER'!X34,'2014 CER'!X34,'2015 CER'!X34,'2016 CER'!X34,'2017 CER'!X34,'2018 CER'!X34,'2019 CER'!X34,'2020 CER'!X34,'2021 CER'!X34)</f>
        <v>0</v>
      </c>
      <c r="Y34" s="68">
        <f>SUM('2013 CER'!Y34,'2014 CER'!Y34,'2015 CER'!Y34,'2016 CER'!Y34,'2017 CER'!Y34,'2018 CER'!Y34,'2019 CER'!Y34,'2020 CER'!Y34,'2021 CER'!Y34)</f>
        <v>0</v>
      </c>
      <c r="Z34" s="68">
        <f>SUM('2013 CER'!Z34,'2014 CER'!Z34,'2015 CER'!Z34,'2016 CER'!Z34,'2017 CER'!Z34,'2018 CER'!Z34,'2019 CER'!Z34,'2020 CER'!Z34,'2021 CER'!Z34)</f>
        <v>0</v>
      </c>
      <c r="AA34" s="68">
        <f>SUM('2013 CER'!AA34,'2014 CER'!AA34,'2015 CER'!AA34,'2016 CER'!AA34,'2017 CER'!AA34,'2018 CER'!AA34,'2019 CER'!AA34,'2020 CER'!AA34,'2021 CER'!AA34)</f>
        <v>0</v>
      </c>
      <c r="AB34" s="68">
        <f>SUM('2013 CER'!AB34,'2014 CER'!AB34,'2015 CER'!AB34,'2016 CER'!AB34,'2017 CER'!AB34,'2018 CER'!AB34,'2019 CER'!AB34,'2020 CER'!AB34,'2021 CER'!AB34)</f>
        <v>0</v>
      </c>
      <c r="AC34" s="68">
        <f>SUM('2013 CER'!AC34,'2014 CER'!AC34,'2015 CER'!AC34,'2016 CER'!AC34,'2017 CER'!AC34,'2018 CER'!AC34,'2019 CER'!AC34,'2020 CER'!AC34,'2021 CER'!AC34)</f>
        <v>0</v>
      </c>
      <c r="AD34" s="68">
        <f>SUM('2013 CER'!AD34,'2014 CER'!AD34,'2015 CER'!AD34,'2016 CER'!AD34,'2017 CER'!AD34,'2018 CER'!AD34,'2019 CER'!AD34,'2020 CER'!AD34,'2021 CER'!AD34)</f>
        <v>0</v>
      </c>
      <c r="AE34" s="68">
        <f>SUM('2013 CER'!AE34,'2014 CER'!AE34,'2015 CER'!AE34,'2016 CER'!AE34,'2017 CER'!AE34,'2018 CER'!AE34,'2019 CER'!AE34,'2020 CER'!AE34,'2021 CER'!AE34)</f>
        <v>0</v>
      </c>
      <c r="AF34" s="68">
        <f>SUM('2013 CER'!AF34,'2014 CER'!AF34,'2015 CER'!AF34,'2016 CER'!AF34,'2017 CER'!AF34,'2018 CER'!AF34,'2019 CER'!AF34,'2020 CER'!AF34,'2021 CER'!AF34)</f>
        <v>0</v>
      </c>
      <c r="AG34" s="32">
        <f>SUM('2013 CER'!AG34,'2014 CER'!AG34,'2015 CER'!AG34,'2016 CER'!AG34,'2017 CER'!AG34,'2018 CER'!AG34,'2019 CER'!AG34,'2020 CER'!AG34,'2021 CER'!AG34)</f>
        <v>0</v>
      </c>
      <c r="AH34" s="68">
        <f>SUM('2013 CER'!AH34,'2014 CER'!AH34,'2015 CER'!AH34,'2016 CER'!AH34,'2017 CER'!AH34,'2018 CER'!AH34,'2019 CER'!AH34,'2020 CER'!AH34,'2021 CER'!AH34)</f>
        <v>0</v>
      </c>
      <c r="AI34" s="68">
        <f>SUM('2013 CER'!AI34,'2014 CER'!AI34,'2015 CER'!AI34,'2016 CER'!AI34,'2017 CER'!AI34,'2018 CER'!AI34,'2019 CER'!AI34,'2020 CER'!AI34,'2021 CER'!AI34)</f>
        <v>0</v>
      </c>
      <c r="AJ34" s="68">
        <f>SUM('2013 CER'!AJ34,'2014 CER'!AJ34,'2015 CER'!AJ34,'2016 CER'!AJ34,'2017 CER'!AJ34,'2018 CER'!AJ34,'2019 CER'!AJ34,'2020 CER'!AJ34,'2021 CER'!AJ34)</f>
        <v>10548</v>
      </c>
      <c r="AK34" s="68">
        <f>SUM('2013 CER'!AK34,'2014 CER'!AK34,'2015 CER'!AK34,'2016 CER'!AK34,'2017 CER'!AK34,'2018 CER'!AK34,'2019 CER'!AK34,'2020 CER'!AK34,'2021 CER'!AK34)</f>
        <v>0</v>
      </c>
      <c r="AL34" s="68">
        <f>SUM('2013 CER'!AL34,'2014 CER'!AL34,'2015 CER'!AL34,'2016 CER'!AL34,'2017 CER'!AL34,'2018 CER'!AL34,'2019 CER'!AL34,'2020 CER'!AL34,'2021 CER'!AL34)</f>
        <v>0</v>
      </c>
      <c r="AM34" s="68">
        <f>SUM('2013 CER'!AM34,'2014 CER'!AM34,'2015 CER'!AM34,'2016 CER'!AM34,'2017 CER'!AM34,'2018 CER'!AM34,'2019 CER'!AM34,'2020 CER'!AM34,'2021 CER'!AM34)</f>
        <v>0</v>
      </c>
      <c r="AN34" s="79">
        <f>SUM('2013 CER'!AN34,'2014 CER'!AN34,'2015 CER'!AN34,'2016 CER'!AN34,'2017 CER'!AN34,'2018 CER'!AN34,'2019 CER'!AN34,'2020 CER'!AN34,'2021 CER'!AN34)</f>
        <v>0</v>
      </c>
    </row>
    <row r="35" spans="1:40" x14ac:dyDescent="0.15">
      <c r="A35" s="73" t="s">
        <v>31</v>
      </c>
      <c r="B35" s="80">
        <f t="shared" si="1"/>
        <v>58537</v>
      </c>
      <c r="C35" s="68">
        <f>SUM('2013 CER'!C35,'2014 CER'!C35,'2015 CER'!C35,'2016 CER'!C35,'2017 CER'!C35,'2018 CER'!C35)</f>
        <v>0</v>
      </c>
      <c r="D35" s="68">
        <f>SUM('2013 CER'!D35,'2014 CER'!D35,'2015 CER'!D35,'2016 CER'!D35,'2017 CER'!D35,'2018 CER'!D35,'2019 CER'!D35,'2020 CER'!D35,'2021 CER'!D35)</f>
        <v>0</v>
      </c>
      <c r="E35" s="68">
        <f>SUM('2013 CER'!E35,'2014 CER'!E35,'2015 CER'!E35,'2016 CER'!E35,'2017 CER'!E35,'2018 CER'!E35,'2019 CER'!E35,'2020 CER'!E35,'2021 CER'!E35)</f>
        <v>0</v>
      </c>
      <c r="F35" s="68">
        <f>SUM('2013 CER'!F35,'2014 CER'!F35,'2015 CER'!F35,'2016 CER'!F35,'2017 CER'!F35,'2018 CER'!F35,'2019 CER'!F35,'2020 CER'!F35,'2021 CER'!F35)</f>
        <v>0</v>
      </c>
      <c r="G35" s="68">
        <f>SUM('2013 CER'!G35,'2014 CER'!G35,'2015 CER'!G35,'2016 CER'!G35,'2017 CER'!G35,'2018 CER'!G35,'2019 CER'!G35,'2020 CER'!G35,'2021 CER'!G35)</f>
        <v>0</v>
      </c>
      <c r="H35" s="68">
        <f>SUM('2013 CER'!H35,'2014 CER'!H35,'2015 CER'!H35,'2016 CER'!H35,'2017 CER'!H35,'2018 CER'!H35,'2019 CER'!H35,'2020 CER'!H35,'2021 CER'!H35)</f>
        <v>0</v>
      </c>
      <c r="I35" s="68">
        <f>SUM('2013 CER'!I35,'2014 CER'!I35,'2015 CER'!I35,'2016 CER'!I35,'2017 CER'!I35,'2018 CER'!I35,'2019 CER'!I35,'2020 CER'!I35,'2021 CER'!I35)</f>
        <v>0</v>
      </c>
      <c r="J35" s="68">
        <f>SUM('2013 CER'!J35,'2014 CER'!J35,'2015 CER'!J35,'2016 CER'!J35,'2017 CER'!J35,'2018 CER'!J35,'2019 CER'!J35,'2020 CER'!J35,'2021 CER'!J35)</f>
        <v>0</v>
      </c>
      <c r="K35" s="68">
        <f>SUM('2013 CER'!K35,'2014 CER'!K35,'2015 CER'!K35,'2016 CER'!K35,'2017 CER'!K35,'2018 CER'!K35,'2019 CER'!K35,'2020 CER'!K35,'2021 CER'!K35)</f>
        <v>0</v>
      </c>
      <c r="L35" s="68">
        <f>SUM('2013 CER'!L35,'2014 CER'!L35,'2015 CER'!L35,'2016 CER'!L35,'2017 CER'!L35,'2018 CER'!L35,'2019 CER'!L35,'2020 CER'!L35,'2021 CER'!L35)</f>
        <v>0</v>
      </c>
      <c r="M35" s="68">
        <f>SUM('2013 CER'!M35,'2014 CER'!M35,'2015 CER'!M35,'2016 CER'!M35,'2017 CER'!M35,'2018 CER'!M35,'2019 CER'!M35,'2020 CER'!M35,'2021 CER'!M35)</f>
        <v>0</v>
      </c>
      <c r="N35" s="68">
        <f>SUM('2013 CER'!N35,'2014 CER'!N35,'2015 CER'!N35,'2016 CER'!N35,'2017 CER'!N35,'2018 CER'!N35,'2019 CER'!N35,'2020 CER'!N35,'2021 CER'!N35)</f>
        <v>0</v>
      </c>
      <c r="O35" s="68">
        <f>SUM('2013 CER'!O35,'2014 CER'!O35,'2015 CER'!O35,'2016 CER'!O35,'2017 CER'!O35,'2018 CER'!O35,'2019 CER'!O35,'2020 CER'!O35,'2021 CER'!O35)</f>
        <v>0</v>
      </c>
      <c r="P35" s="68">
        <f>SUM('2013 CER'!P35,'2014 CER'!P35,'2015 CER'!P35,'2016 CER'!P35,'2017 CER'!P35,'2018 CER'!P35,'2019 CER'!P35,'2020 CER'!P35,'2021 CER'!P35)</f>
        <v>0</v>
      </c>
      <c r="Q35" s="68">
        <f>SUM('2013 CER'!Q35,'2014 CER'!Q35,'2015 CER'!Q35,'2016 CER'!Q35,'2017 CER'!Q35,'2018 CER'!Q35,'2019 CER'!Q35,'2020 CER'!Q35,'2021 CER'!Q35)</f>
        <v>0</v>
      </c>
      <c r="R35" s="68">
        <f>SUM('2013 CER'!R35,'2014 CER'!R35,'2015 CER'!R35,'2016 CER'!R35,'2017 CER'!R35,'2018 CER'!R35,'2019 CER'!R35,'2020 CER'!R35,'2021 CER'!R35)</f>
        <v>0</v>
      </c>
      <c r="S35" s="68">
        <f>SUM('2013 CER'!S35,'2014 CER'!S35,'2015 CER'!S35,'2016 CER'!S35,'2017 CER'!S35,'2018 CER'!S35,'2019 CER'!S35,'2020 CER'!S35,'2021 CER'!S35)</f>
        <v>0</v>
      </c>
      <c r="T35" s="68">
        <f>SUM('2013 CER'!T35,'2014 CER'!T35,'2015 CER'!T35,'2016 CER'!T35,'2017 CER'!T35,'2018 CER'!T35,'2019 CER'!T35,'2020 CER'!T35,'2021 CER'!T35)</f>
        <v>0</v>
      </c>
      <c r="U35" s="68">
        <f>SUM('2013 CER'!U35,'2014 CER'!U35,'2015 CER'!U35,'2016 CER'!U35,'2017 CER'!U35,'2018 CER'!U35,'2019 CER'!U35,'2020 CER'!U35,'2021 CER'!U35)</f>
        <v>0</v>
      </c>
      <c r="V35" s="68">
        <f>SUM('2013 CER'!V35,'2014 CER'!V35,'2015 CER'!V35,'2016 CER'!V35,'2017 CER'!V35,'2018 CER'!V35,'2019 CER'!V35,'2020 CER'!V35,'2021 CER'!V35)</f>
        <v>0</v>
      </c>
      <c r="W35" s="68">
        <f>SUM('2013 CER'!W35,'2014 CER'!W35,'2015 CER'!W35,'2016 CER'!W35,'2017 CER'!W35,'2018 CER'!W35,'2019 CER'!W35,'2020 CER'!W35,'2021 CER'!W35)</f>
        <v>0</v>
      </c>
      <c r="X35" s="68">
        <f>SUM('2013 CER'!X35,'2014 CER'!X35,'2015 CER'!X35,'2016 CER'!X35,'2017 CER'!X35,'2018 CER'!X35,'2019 CER'!X35,'2020 CER'!X35,'2021 CER'!X35)</f>
        <v>0</v>
      </c>
      <c r="Y35" s="68">
        <f>SUM('2013 CER'!Y35,'2014 CER'!Y35,'2015 CER'!Y35,'2016 CER'!Y35,'2017 CER'!Y35,'2018 CER'!Y35,'2019 CER'!Y35,'2020 CER'!Y35,'2021 CER'!Y35)</f>
        <v>0</v>
      </c>
      <c r="Z35" s="68">
        <f>SUM('2013 CER'!Z35,'2014 CER'!Z35,'2015 CER'!Z35,'2016 CER'!Z35,'2017 CER'!Z35,'2018 CER'!Z35,'2019 CER'!Z35,'2020 CER'!Z35,'2021 CER'!Z35)</f>
        <v>0</v>
      </c>
      <c r="AA35" s="68">
        <f>SUM('2013 CER'!AA35,'2014 CER'!AA35,'2015 CER'!AA35,'2016 CER'!AA35,'2017 CER'!AA35,'2018 CER'!AA35,'2019 CER'!AA35,'2020 CER'!AA35,'2021 CER'!AA35)</f>
        <v>0</v>
      </c>
      <c r="AB35" s="68">
        <f>SUM('2013 CER'!AB35,'2014 CER'!AB35,'2015 CER'!AB35,'2016 CER'!AB35,'2017 CER'!AB35,'2018 CER'!AB35,'2019 CER'!AB35,'2020 CER'!AB35,'2021 CER'!AB35)</f>
        <v>0</v>
      </c>
      <c r="AC35" s="68">
        <f>SUM('2013 CER'!AC35,'2014 CER'!AC35,'2015 CER'!AC35,'2016 CER'!AC35,'2017 CER'!AC35,'2018 CER'!AC35,'2019 CER'!AC35,'2020 CER'!AC35,'2021 CER'!AC35)</f>
        <v>0</v>
      </c>
      <c r="AD35" s="68">
        <f>SUM('2013 CER'!AD35,'2014 CER'!AD35,'2015 CER'!AD35,'2016 CER'!AD35,'2017 CER'!AD35,'2018 CER'!AD35,'2019 CER'!AD35,'2020 CER'!AD35,'2021 CER'!AD35)</f>
        <v>0</v>
      </c>
      <c r="AE35" s="68">
        <f>SUM('2013 CER'!AE35,'2014 CER'!AE35,'2015 CER'!AE35,'2016 CER'!AE35,'2017 CER'!AE35,'2018 CER'!AE35,'2019 CER'!AE35,'2020 CER'!AE35,'2021 CER'!AE35)</f>
        <v>58537</v>
      </c>
      <c r="AF35" s="68">
        <f>SUM('2013 CER'!AF35,'2014 CER'!AF35,'2015 CER'!AF35,'2016 CER'!AF35,'2017 CER'!AF35,'2018 CER'!AF35,'2019 CER'!AF35,'2020 CER'!AF35,'2021 CER'!AF35)</f>
        <v>0</v>
      </c>
      <c r="AG35" s="68">
        <f>SUM('2013 CER'!AG35,'2014 CER'!AG35,'2015 CER'!AG35,'2016 CER'!AG35,'2017 CER'!AG35,'2018 CER'!AG35,'2019 CER'!AG35,'2020 CER'!AG35,'2021 CER'!AG35)</f>
        <v>0</v>
      </c>
      <c r="AH35" s="32">
        <f>SUM('2013 CER'!AH35,'2014 CER'!AH35,'2015 CER'!AH35,'2016 CER'!AH35,'2017 CER'!AH35,'2018 CER'!AH35,'2019 CER'!AH35,'2020 CER'!AH35,'2021 CER'!AH35)</f>
        <v>0</v>
      </c>
      <c r="AI35" s="68">
        <f>SUM('2013 CER'!AI35,'2014 CER'!AI35,'2015 CER'!AI35,'2016 CER'!AI35,'2017 CER'!AI35,'2018 CER'!AI35,'2019 CER'!AI35,'2020 CER'!AI35,'2021 CER'!AI35)</f>
        <v>0</v>
      </c>
      <c r="AJ35" s="68">
        <f>SUM('2013 CER'!AJ35,'2014 CER'!AJ35,'2015 CER'!AJ35,'2016 CER'!AJ35,'2017 CER'!AJ35,'2018 CER'!AJ35,'2019 CER'!AJ35,'2020 CER'!AJ35,'2021 CER'!AJ35)</f>
        <v>0</v>
      </c>
      <c r="AK35" s="68">
        <f>SUM('2013 CER'!AK35,'2014 CER'!AK35,'2015 CER'!AK35,'2016 CER'!AK35,'2017 CER'!AK35,'2018 CER'!AK35,'2019 CER'!AK35,'2020 CER'!AK35,'2021 CER'!AK35)</f>
        <v>0</v>
      </c>
      <c r="AL35" s="68">
        <f>SUM('2013 CER'!AL35,'2014 CER'!AL35,'2015 CER'!AL35,'2016 CER'!AL35,'2017 CER'!AL35,'2018 CER'!AL35,'2019 CER'!AL35,'2020 CER'!AL35,'2021 CER'!AL35)</f>
        <v>0</v>
      </c>
      <c r="AM35" s="68">
        <f>SUM('2013 CER'!AM35,'2014 CER'!AM35,'2015 CER'!AM35,'2016 CER'!AM35,'2017 CER'!AM35,'2018 CER'!AM35,'2019 CER'!AM35,'2020 CER'!AM35,'2021 CER'!AM35)</f>
        <v>0</v>
      </c>
      <c r="AN35" s="79">
        <f>SUM('2013 CER'!AN35,'2014 CER'!AN35,'2015 CER'!AN35,'2016 CER'!AN35,'2017 CER'!AN35,'2018 CER'!AN35,'2019 CER'!AN35,'2020 CER'!AN35,'2021 CER'!AN35)</f>
        <v>0</v>
      </c>
    </row>
    <row r="36" spans="1:40" x14ac:dyDescent="0.15">
      <c r="A36" s="73" t="s">
        <v>27</v>
      </c>
      <c r="B36" s="80">
        <f t="shared" ref="B36:B41" si="2">SUM(C36:AN36)</f>
        <v>17778504</v>
      </c>
      <c r="C36" s="68">
        <f>SUM('2013 CER'!C36,'2014 CER'!C36,'2015 CER'!C36,'2016 CER'!C36,'2017 CER'!C36,'2018 CER'!C36)</f>
        <v>0</v>
      </c>
      <c r="D36" s="68">
        <f>SUM('2013 CER'!D36,'2014 CER'!D36,'2015 CER'!D36,'2016 CER'!D36,'2017 CER'!D36,'2018 CER'!D36,'2019 CER'!D36,'2020 CER'!D36,'2021 CER'!D36)</f>
        <v>1622218</v>
      </c>
      <c r="E36" s="68">
        <f>SUM('2013 CER'!E36,'2014 CER'!E36,'2015 CER'!E36,'2016 CER'!E36,'2017 CER'!E36,'2018 CER'!E36,'2019 CER'!E36,'2020 CER'!E36,'2021 CER'!E36)</f>
        <v>0</v>
      </c>
      <c r="F36" s="68">
        <f>SUM('2013 CER'!F36,'2014 CER'!F36,'2015 CER'!F36,'2016 CER'!F36,'2017 CER'!F36,'2018 CER'!F36,'2019 CER'!F36,'2020 CER'!F36,'2021 CER'!F36)</f>
        <v>0</v>
      </c>
      <c r="G36" s="68">
        <f>SUM('2013 CER'!G36,'2014 CER'!G36,'2015 CER'!G36,'2016 CER'!G36,'2017 CER'!G36,'2018 CER'!G36,'2019 CER'!G36,'2020 CER'!G36,'2021 CER'!G36)</f>
        <v>0</v>
      </c>
      <c r="H36" s="68">
        <f>SUM('2013 CER'!H36,'2014 CER'!H36,'2015 CER'!H36,'2016 CER'!H36,'2017 CER'!H36,'2018 CER'!H36,'2019 CER'!H36,'2020 CER'!H36,'2021 CER'!H36)</f>
        <v>0</v>
      </c>
      <c r="I36" s="68">
        <f>SUM('2013 CER'!I36,'2014 CER'!I36,'2015 CER'!I36,'2016 CER'!I36,'2017 CER'!I36,'2018 CER'!I36,'2019 CER'!I36,'2020 CER'!I36,'2021 CER'!I36)</f>
        <v>0</v>
      </c>
      <c r="J36" s="68">
        <f>SUM('2013 CER'!J36,'2014 CER'!J36,'2015 CER'!J36,'2016 CER'!J36,'2017 CER'!J36,'2018 CER'!J36,'2019 CER'!J36,'2020 CER'!J36,'2021 CER'!J36)</f>
        <v>0</v>
      </c>
      <c r="K36" s="68">
        <f>SUM('2013 CER'!K36,'2014 CER'!K36,'2015 CER'!K36,'2016 CER'!K36,'2017 CER'!K36,'2018 CER'!K36,'2019 CER'!K36,'2020 CER'!K36,'2021 CER'!K36)</f>
        <v>0</v>
      </c>
      <c r="L36" s="68">
        <f>SUM('2013 CER'!L36,'2014 CER'!L36,'2015 CER'!L36,'2016 CER'!L36,'2017 CER'!L36,'2018 CER'!L36,'2019 CER'!L36,'2020 CER'!L36,'2021 CER'!L36)</f>
        <v>0</v>
      </c>
      <c r="M36" s="68">
        <f>SUM('2013 CER'!M36,'2014 CER'!M36,'2015 CER'!M36,'2016 CER'!M36,'2017 CER'!M36,'2018 CER'!M36,'2019 CER'!M36,'2020 CER'!M36,'2021 CER'!M36)</f>
        <v>0</v>
      </c>
      <c r="N36" s="68">
        <f>SUM('2013 CER'!N36,'2014 CER'!N36,'2015 CER'!N36,'2016 CER'!N36,'2017 CER'!N36,'2018 CER'!N36,'2019 CER'!N36,'2020 CER'!N36,'2021 CER'!N36)</f>
        <v>944122</v>
      </c>
      <c r="O36" s="68">
        <f>SUM('2013 CER'!O36,'2014 CER'!O36,'2015 CER'!O36,'2016 CER'!O36,'2017 CER'!O36,'2018 CER'!O36,'2019 CER'!O36,'2020 CER'!O36,'2021 CER'!O36)</f>
        <v>0</v>
      </c>
      <c r="P36" s="68">
        <f>SUM('2013 CER'!P36,'2014 CER'!P36,'2015 CER'!P36,'2016 CER'!P36,'2017 CER'!P36,'2018 CER'!P36,'2019 CER'!P36,'2020 CER'!P36,'2021 CER'!P36)</f>
        <v>0</v>
      </c>
      <c r="Q36" s="68">
        <f>SUM('2013 CER'!Q36,'2014 CER'!Q36,'2015 CER'!Q36,'2016 CER'!Q36,'2017 CER'!Q36,'2018 CER'!Q36,'2019 CER'!Q36,'2020 CER'!Q36,'2021 CER'!Q36)</f>
        <v>0</v>
      </c>
      <c r="R36" s="68">
        <f>SUM('2013 CER'!R36,'2014 CER'!R36,'2015 CER'!R36,'2016 CER'!R36,'2017 CER'!R36,'2018 CER'!R36,'2019 CER'!R36,'2020 CER'!R36,'2021 CER'!R36)</f>
        <v>0</v>
      </c>
      <c r="S36" s="68">
        <f>SUM('2013 CER'!S36,'2014 CER'!S36,'2015 CER'!S36,'2016 CER'!S36,'2017 CER'!S36,'2018 CER'!S36,'2019 CER'!S36,'2020 CER'!S36,'2021 CER'!S36)</f>
        <v>0</v>
      </c>
      <c r="T36" s="68">
        <f>SUM('2013 CER'!T36,'2014 CER'!T36,'2015 CER'!T36,'2016 CER'!T36,'2017 CER'!T36,'2018 CER'!T36,'2019 CER'!T36,'2020 CER'!T36,'2021 CER'!T36)</f>
        <v>0</v>
      </c>
      <c r="U36" s="68">
        <f>SUM('2013 CER'!U36,'2014 CER'!U36,'2015 CER'!U36,'2016 CER'!U36,'2017 CER'!U36,'2018 CER'!U36,'2019 CER'!U36,'2020 CER'!U36,'2021 CER'!U36)</f>
        <v>0</v>
      </c>
      <c r="V36" s="68">
        <f>SUM('2013 CER'!V36,'2014 CER'!V36,'2015 CER'!V36,'2016 CER'!V36,'2017 CER'!V36,'2018 CER'!V36,'2019 CER'!V36,'2020 CER'!V36,'2021 CER'!V36)</f>
        <v>0</v>
      </c>
      <c r="W36" s="68">
        <f>SUM('2013 CER'!W36,'2014 CER'!W36,'2015 CER'!W36,'2016 CER'!W36,'2017 CER'!W36,'2018 CER'!W36,'2019 CER'!W36,'2020 CER'!W36,'2021 CER'!W36)</f>
        <v>0</v>
      </c>
      <c r="X36" s="68">
        <f>SUM('2013 CER'!X36,'2014 CER'!X36,'2015 CER'!X36,'2016 CER'!X36,'2017 CER'!X36,'2018 CER'!X36,'2019 CER'!X36,'2020 CER'!X36,'2021 CER'!X36)</f>
        <v>0</v>
      </c>
      <c r="Y36" s="68">
        <f>SUM('2013 CER'!Y36,'2014 CER'!Y36,'2015 CER'!Y36,'2016 CER'!Y36,'2017 CER'!Y36,'2018 CER'!Y36,'2019 CER'!Y36,'2020 CER'!Y36,'2021 CER'!Y36)</f>
        <v>0</v>
      </c>
      <c r="Z36" s="68">
        <f>SUM('2013 CER'!Z36,'2014 CER'!Z36,'2015 CER'!Z36,'2016 CER'!Z36,'2017 CER'!Z36,'2018 CER'!Z36,'2019 CER'!Z36,'2020 CER'!Z36,'2021 CER'!Z36)</f>
        <v>0</v>
      </c>
      <c r="AA36" s="68">
        <f>SUM('2013 CER'!AA36,'2014 CER'!AA36,'2015 CER'!AA36,'2016 CER'!AA36,'2017 CER'!AA36,'2018 CER'!AA36,'2019 CER'!AA36,'2020 CER'!AA36,'2021 CER'!AA36)</f>
        <v>0</v>
      </c>
      <c r="AB36" s="68">
        <f>SUM('2013 CER'!AB36,'2014 CER'!AB36,'2015 CER'!AB36,'2016 CER'!AB36,'2017 CER'!AB36,'2018 CER'!AB36,'2019 CER'!AB36,'2020 CER'!AB36,'2021 CER'!AB36)</f>
        <v>0</v>
      </c>
      <c r="AC36" s="68">
        <f>SUM('2013 CER'!AC36,'2014 CER'!AC36,'2015 CER'!AC36,'2016 CER'!AC36,'2017 CER'!AC36,'2018 CER'!AC36,'2019 CER'!AC36,'2020 CER'!AC36,'2021 CER'!AC36)</f>
        <v>0</v>
      </c>
      <c r="AD36" s="68">
        <f>SUM('2013 CER'!AD36,'2014 CER'!AD36,'2015 CER'!AD36,'2016 CER'!AD36,'2017 CER'!AD36,'2018 CER'!AD36,'2019 CER'!AD36,'2020 CER'!AD36,'2021 CER'!AD36)</f>
        <v>0</v>
      </c>
      <c r="AE36" s="68">
        <f>SUM('2013 CER'!AE36,'2014 CER'!AE36,'2015 CER'!AE36,'2016 CER'!AE36,'2017 CER'!AE36,'2018 CER'!AE36,'2019 CER'!AE36,'2020 CER'!AE36,'2021 CER'!AE36)</f>
        <v>10957428</v>
      </c>
      <c r="AF36" s="68">
        <f>SUM('2013 CER'!AF36,'2014 CER'!AF36,'2015 CER'!AF36,'2016 CER'!AF36,'2017 CER'!AF36,'2018 CER'!AF36,'2019 CER'!AF36,'2020 CER'!AF36,'2021 CER'!AF36)</f>
        <v>0</v>
      </c>
      <c r="AG36" s="68">
        <f>SUM('2013 CER'!AG36,'2014 CER'!AG36,'2015 CER'!AG36,'2016 CER'!AG36,'2017 CER'!AG36,'2018 CER'!AG36,'2019 CER'!AG36,'2020 CER'!AG36,'2021 CER'!AG36)</f>
        <v>0</v>
      </c>
      <c r="AH36" s="68">
        <f>SUM('2013 CER'!AH36,'2014 CER'!AH36,'2015 CER'!AH36,'2016 CER'!AH36,'2017 CER'!AH36,'2018 CER'!AH36,'2019 CER'!AH36,'2020 CER'!AH36,'2021 CER'!AH36)</f>
        <v>0</v>
      </c>
      <c r="AI36" s="32">
        <f>SUM('2013 CER'!AI36,'2014 CER'!AI36,'2015 CER'!AI36,'2016 CER'!AI36,'2017 CER'!AI36,'2018 CER'!AI36,'2019 CER'!AI36,'2020 CER'!AI36,'2021 CER'!AI36)</f>
        <v>3578108</v>
      </c>
      <c r="AJ36" s="68">
        <f>SUM('2013 CER'!AJ36,'2014 CER'!AJ36,'2015 CER'!AJ36,'2016 CER'!AJ36,'2017 CER'!AJ36,'2018 CER'!AJ36,'2019 CER'!AJ36,'2020 CER'!AJ36,'2021 CER'!AJ36)</f>
        <v>676628</v>
      </c>
      <c r="AK36" s="68">
        <f>SUM('2013 CER'!AK36,'2014 CER'!AK36,'2015 CER'!AK36,'2016 CER'!AK36,'2017 CER'!AK36,'2018 CER'!AK36,'2019 CER'!AK36,'2020 CER'!AK36,'2021 CER'!AK36)</f>
        <v>0</v>
      </c>
      <c r="AL36" s="68">
        <f>SUM('2013 CER'!AL36,'2014 CER'!AL36,'2015 CER'!AL36,'2016 CER'!AL36,'2017 CER'!AL36,'2018 CER'!AL36,'2019 CER'!AL36,'2020 CER'!AL36,'2021 CER'!AL36)</f>
        <v>0</v>
      </c>
      <c r="AM36" s="68">
        <f>SUM('2013 CER'!AM36,'2014 CER'!AM36,'2015 CER'!AM36,'2016 CER'!AM36,'2017 CER'!AM36,'2018 CER'!AM36,'2019 CER'!AM36,'2020 CER'!AM36,'2021 CER'!AM36)</f>
        <v>0</v>
      </c>
      <c r="AN36" s="79">
        <f>SUM('2013 CER'!AN36,'2014 CER'!AN36,'2015 CER'!AN36,'2016 CER'!AN36,'2017 CER'!AN36,'2018 CER'!AN36,'2019 CER'!AN36,'2020 CER'!AN36,'2021 CER'!AN36)</f>
        <v>0</v>
      </c>
    </row>
    <row r="37" spans="1:40" x14ac:dyDescent="0.15">
      <c r="A37" s="73" t="s">
        <v>32</v>
      </c>
      <c r="B37" s="80">
        <f t="shared" si="2"/>
        <v>90855713</v>
      </c>
      <c r="C37" s="68">
        <f>SUM('2013 CER'!C37,'2014 CER'!C37,'2015 CER'!C37,'2016 CER'!C37,'2017 CER'!C37,'2018 CER'!C37)</f>
        <v>0</v>
      </c>
      <c r="D37" s="68">
        <f>SUM('2013 CER'!D37,'2014 CER'!D37,'2015 CER'!D37,'2016 CER'!D37,'2017 CER'!D37,'2018 CER'!D37,'2019 CER'!D37,'2020 CER'!D37,'2021 CER'!D37)</f>
        <v>49968044</v>
      </c>
      <c r="E37" s="68">
        <f>SUM('2013 CER'!E37,'2014 CER'!E37,'2015 CER'!E37,'2016 CER'!E37,'2017 CER'!E37,'2018 CER'!E37,'2019 CER'!E37,'2020 CER'!E37,'2021 CER'!E37)</f>
        <v>26310</v>
      </c>
      <c r="F37" s="68">
        <f>SUM('2013 CER'!F37,'2014 CER'!F37,'2015 CER'!F37,'2016 CER'!F37,'2017 CER'!F37,'2018 CER'!F37,'2019 CER'!F37,'2020 CER'!F37,'2021 CER'!F37)</f>
        <v>476</v>
      </c>
      <c r="G37" s="68">
        <f>SUM('2013 CER'!G37,'2014 CER'!G37,'2015 CER'!G37,'2016 CER'!G37,'2017 CER'!G37,'2018 CER'!G37,'2019 CER'!G37,'2020 CER'!G37,'2021 CER'!G37)</f>
        <v>0</v>
      </c>
      <c r="H37" s="68">
        <f>SUM('2013 CER'!H37,'2014 CER'!H37,'2015 CER'!H37,'2016 CER'!H37,'2017 CER'!H37,'2018 CER'!H37,'2019 CER'!H37,'2020 CER'!H37,'2021 CER'!H37)</f>
        <v>0</v>
      </c>
      <c r="I37" s="68">
        <f>SUM('2013 CER'!I37,'2014 CER'!I37,'2015 CER'!I37,'2016 CER'!I37,'2017 CER'!I37,'2018 CER'!I37,'2019 CER'!I37,'2020 CER'!I37,'2021 CER'!I37)</f>
        <v>0</v>
      </c>
      <c r="J37" s="68">
        <f>SUM('2013 CER'!J37,'2014 CER'!J37,'2015 CER'!J37,'2016 CER'!J37,'2017 CER'!J37,'2018 CER'!J37,'2019 CER'!J37,'2020 CER'!J37,'2021 CER'!J37)</f>
        <v>0</v>
      </c>
      <c r="K37" s="68">
        <f>SUM('2013 CER'!K37,'2014 CER'!K37,'2015 CER'!K37,'2016 CER'!K37,'2017 CER'!K37,'2018 CER'!K37,'2019 CER'!K37,'2020 CER'!K37,'2021 CER'!K37)</f>
        <v>0</v>
      </c>
      <c r="L37" s="68">
        <f>SUM('2013 CER'!L37,'2014 CER'!L37,'2015 CER'!L37,'2016 CER'!L37,'2017 CER'!L37,'2018 CER'!L37,'2019 CER'!L37,'2020 CER'!L37,'2021 CER'!L37)</f>
        <v>0</v>
      </c>
      <c r="M37" s="68">
        <f>SUM('2013 CER'!M37,'2014 CER'!M37,'2015 CER'!M37,'2016 CER'!M37,'2017 CER'!M37,'2018 CER'!M37,'2019 CER'!M37,'2020 CER'!M37,'2021 CER'!M37)</f>
        <v>3755180</v>
      </c>
      <c r="N37" s="68">
        <f>SUM('2013 CER'!N37,'2014 CER'!N37,'2015 CER'!N37,'2016 CER'!N37,'2017 CER'!N37,'2018 CER'!N37,'2019 CER'!N37,'2020 CER'!N37,'2021 CER'!N37)</f>
        <v>5317882</v>
      </c>
      <c r="O37" s="68">
        <f>SUM('2013 CER'!O37,'2014 CER'!O37,'2015 CER'!O37,'2016 CER'!O37,'2017 CER'!O37,'2018 CER'!O37,'2019 CER'!O37,'2020 CER'!O37,'2021 CER'!O37)</f>
        <v>0</v>
      </c>
      <c r="P37" s="68">
        <f>SUM('2013 CER'!P37,'2014 CER'!P37,'2015 CER'!P37,'2016 CER'!P37,'2017 CER'!P37,'2018 CER'!P37,'2019 CER'!P37,'2020 CER'!P37,'2021 CER'!P37)</f>
        <v>0</v>
      </c>
      <c r="Q37" s="68">
        <f>SUM('2013 CER'!Q37,'2014 CER'!Q37,'2015 CER'!Q37,'2016 CER'!Q37,'2017 CER'!Q37,'2018 CER'!Q37,'2019 CER'!Q37,'2020 CER'!Q37,'2021 CER'!Q37)</f>
        <v>0</v>
      </c>
      <c r="R37" s="68">
        <f>SUM('2013 CER'!R37,'2014 CER'!R37,'2015 CER'!R37,'2016 CER'!R37,'2017 CER'!R37,'2018 CER'!R37,'2019 CER'!R37,'2020 CER'!R37,'2021 CER'!R37)</f>
        <v>369671</v>
      </c>
      <c r="S37" s="68">
        <f>SUM('2013 CER'!S37,'2014 CER'!S37,'2015 CER'!S37,'2016 CER'!S37,'2017 CER'!S37,'2018 CER'!S37,'2019 CER'!S37,'2020 CER'!S37,'2021 CER'!S37)</f>
        <v>0</v>
      </c>
      <c r="T37" s="68">
        <f>SUM('2013 CER'!T37,'2014 CER'!T37,'2015 CER'!T37,'2016 CER'!T37,'2017 CER'!T37,'2018 CER'!T37,'2019 CER'!T37,'2020 CER'!T37,'2021 CER'!T37)</f>
        <v>0</v>
      </c>
      <c r="U37" s="68">
        <f>SUM('2013 CER'!U37,'2014 CER'!U37,'2015 CER'!U37,'2016 CER'!U37,'2017 CER'!U37,'2018 CER'!U37,'2019 CER'!U37,'2020 CER'!U37,'2021 CER'!U37)</f>
        <v>628099</v>
      </c>
      <c r="V37" s="68">
        <f>SUM('2013 CER'!V37,'2014 CER'!V37,'2015 CER'!V37,'2016 CER'!V37,'2017 CER'!V37,'2018 CER'!V37,'2019 CER'!V37,'2020 CER'!V37,'2021 CER'!V37)</f>
        <v>8714280</v>
      </c>
      <c r="W37" s="68">
        <f>SUM('2013 CER'!W37,'2014 CER'!W37,'2015 CER'!W37,'2016 CER'!W37,'2017 CER'!W37,'2018 CER'!W37,'2019 CER'!W37,'2020 CER'!W37,'2021 CER'!W37)</f>
        <v>0</v>
      </c>
      <c r="X37" s="68">
        <f>SUM('2013 CER'!X37,'2014 CER'!X37,'2015 CER'!X37,'2016 CER'!X37,'2017 CER'!X37,'2018 CER'!X37,'2019 CER'!X37,'2020 CER'!X37,'2021 CER'!X37)</f>
        <v>0</v>
      </c>
      <c r="Y37" s="68">
        <f>SUM('2013 CER'!Y37,'2014 CER'!Y37,'2015 CER'!Y37,'2016 CER'!Y37,'2017 CER'!Y37,'2018 CER'!Y37,'2019 CER'!Y37,'2020 CER'!Y37,'2021 CER'!Y37)</f>
        <v>0</v>
      </c>
      <c r="Z37" s="68">
        <f>SUM('2013 CER'!Z37,'2014 CER'!Z37,'2015 CER'!Z37,'2016 CER'!Z37,'2017 CER'!Z37,'2018 CER'!Z37,'2019 CER'!Z37,'2020 CER'!Z37,'2021 CER'!Z37)</f>
        <v>0</v>
      </c>
      <c r="AA37" s="68">
        <f>SUM('2013 CER'!AA37,'2014 CER'!AA37,'2015 CER'!AA37,'2016 CER'!AA37,'2017 CER'!AA37,'2018 CER'!AA37,'2019 CER'!AA37,'2020 CER'!AA37,'2021 CER'!AA37)</f>
        <v>4681317</v>
      </c>
      <c r="AB37" s="68">
        <f>SUM('2013 CER'!AB37,'2014 CER'!AB37,'2015 CER'!AB37,'2016 CER'!AB37,'2017 CER'!AB37,'2018 CER'!AB37,'2019 CER'!AB37,'2020 CER'!AB37,'2021 CER'!AB37)</f>
        <v>76427</v>
      </c>
      <c r="AC37" s="68">
        <f>SUM('2013 CER'!AC37,'2014 CER'!AC37,'2015 CER'!AC37,'2016 CER'!AC37,'2017 CER'!AC37,'2018 CER'!AC37,'2019 CER'!AC37,'2020 CER'!AC37,'2021 CER'!AC37)</f>
        <v>6046384</v>
      </c>
      <c r="AD37" s="68">
        <f>SUM('2013 CER'!AD37,'2014 CER'!AD37,'2015 CER'!AD37,'2016 CER'!AD37,'2017 CER'!AD37,'2018 CER'!AD37,'2019 CER'!AD37,'2020 CER'!AD37,'2021 CER'!AD37)</f>
        <v>6741627</v>
      </c>
      <c r="AE37" s="68">
        <f>SUM('2013 CER'!AE37,'2014 CER'!AE37,'2015 CER'!AE37,'2016 CER'!AE37,'2017 CER'!AE37,'2018 CER'!AE37,'2019 CER'!AE37,'2020 CER'!AE37,'2021 CER'!AE37)</f>
        <v>2112617</v>
      </c>
      <c r="AF37" s="68">
        <f>SUM('2013 CER'!AF37,'2014 CER'!AF37,'2015 CER'!AF37,'2016 CER'!AF37,'2017 CER'!AF37,'2018 CER'!AF37,'2019 CER'!AF37,'2020 CER'!AF37,'2021 CER'!AF37)</f>
        <v>0</v>
      </c>
      <c r="AG37" s="68">
        <f>SUM('2013 CER'!AG37,'2014 CER'!AG37,'2015 CER'!AG37,'2016 CER'!AG37,'2017 CER'!AG37,'2018 CER'!AG37,'2019 CER'!AG37,'2020 CER'!AG37,'2021 CER'!AG37)</f>
        <v>185376</v>
      </c>
      <c r="AH37" s="68">
        <f>SUM('2013 CER'!AH37,'2014 CER'!AH37,'2015 CER'!AH37,'2016 CER'!AH37,'2017 CER'!AH37,'2018 CER'!AH37,'2019 CER'!AH37,'2020 CER'!AH37,'2021 CER'!AH37)</f>
        <v>38390</v>
      </c>
      <c r="AI37" s="68">
        <f>SUM('2013 CER'!AI37,'2014 CER'!AI37,'2015 CER'!AI37,'2016 CER'!AI37,'2017 CER'!AI37,'2018 CER'!AI37,'2019 CER'!AI37,'2020 CER'!AI37,'2021 CER'!AI37)</f>
        <v>371979</v>
      </c>
      <c r="AJ37" s="32">
        <f>SUM('2013 CER'!AJ37,'2014 CER'!AJ37,'2015 CER'!AJ37,'2016 CER'!AJ37,'2017 CER'!AJ37,'2018 CER'!AJ37,'2019 CER'!AJ37,'2020 CER'!AJ37,'2021 CER'!AJ37)</f>
        <v>1821654</v>
      </c>
      <c r="AK37" s="68">
        <f>SUM('2013 CER'!AK37,'2014 CER'!AK37,'2015 CER'!AK37,'2016 CER'!AK37,'2017 CER'!AK37,'2018 CER'!AK37,'2019 CER'!AK37,'2020 CER'!AK37,'2021 CER'!AK37)</f>
        <v>0</v>
      </c>
      <c r="AL37" s="68">
        <f>SUM('2013 CER'!AL37,'2014 CER'!AL37,'2015 CER'!AL37,'2016 CER'!AL37,'2017 CER'!AL37,'2018 CER'!AL37,'2019 CER'!AL37,'2020 CER'!AL37,'2021 CER'!AL37)</f>
        <v>0</v>
      </c>
      <c r="AM37" s="68">
        <f>SUM('2013 CER'!AM37,'2014 CER'!AM37,'2015 CER'!AM37,'2016 CER'!AM37,'2017 CER'!AM37,'2018 CER'!AM37,'2019 CER'!AM37,'2020 CER'!AM37,'2021 CER'!AM37)</f>
        <v>0</v>
      </c>
      <c r="AN37" s="79">
        <f>SUM('2013 CER'!AN37,'2014 CER'!AN37,'2015 CER'!AN37,'2016 CER'!AN37,'2017 CER'!AN37,'2018 CER'!AN37,'2019 CER'!AN37,'2020 CER'!AN37,'2021 CER'!AN37)</f>
        <v>0</v>
      </c>
    </row>
    <row r="38" spans="1:40" x14ac:dyDescent="0.15">
      <c r="A38" s="73" t="s">
        <v>23</v>
      </c>
      <c r="B38" s="80">
        <f t="shared" si="2"/>
        <v>0</v>
      </c>
      <c r="C38" s="68">
        <f>SUM('2013 CER'!C38,'2014 CER'!C38,'2015 CER'!C38,'2016 CER'!C38,'2017 CER'!C38,'2018 CER'!C38)</f>
        <v>0</v>
      </c>
      <c r="D38" s="68">
        <f>SUM('2013 CER'!D38,'2014 CER'!D38,'2015 CER'!D38,'2016 CER'!D38,'2017 CER'!D38,'2018 CER'!D38,'2019 CER'!D38,'2020 CER'!D38,'2021 CER'!D38)</f>
        <v>0</v>
      </c>
      <c r="E38" s="68">
        <f>SUM('2013 CER'!E38,'2014 CER'!E38,'2015 CER'!E38,'2016 CER'!E38,'2017 CER'!E38,'2018 CER'!E38,'2019 CER'!E38,'2020 CER'!E38,'2021 CER'!E38)</f>
        <v>0</v>
      </c>
      <c r="F38" s="68">
        <f>SUM('2013 CER'!F38,'2014 CER'!F38,'2015 CER'!F38,'2016 CER'!F38,'2017 CER'!F38,'2018 CER'!F38,'2019 CER'!F38,'2020 CER'!F38,'2021 CER'!F38)</f>
        <v>0</v>
      </c>
      <c r="G38" s="68">
        <f>SUM('2013 CER'!G38,'2014 CER'!G38,'2015 CER'!G38,'2016 CER'!G38,'2017 CER'!G38,'2018 CER'!G38,'2019 CER'!G38,'2020 CER'!G38,'2021 CER'!G38)</f>
        <v>0</v>
      </c>
      <c r="H38" s="68">
        <f>SUM('2013 CER'!H38,'2014 CER'!H38,'2015 CER'!H38,'2016 CER'!H38,'2017 CER'!H38,'2018 CER'!H38,'2019 CER'!H38,'2020 CER'!H38,'2021 CER'!H38)</f>
        <v>0</v>
      </c>
      <c r="I38" s="68">
        <f>SUM('2013 CER'!I38,'2014 CER'!I38,'2015 CER'!I38,'2016 CER'!I38,'2017 CER'!I38,'2018 CER'!I38,'2019 CER'!I38,'2020 CER'!I38,'2021 CER'!I38)</f>
        <v>0</v>
      </c>
      <c r="J38" s="68">
        <f>SUM('2013 CER'!J38,'2014 CER'!J38,'2015 CER'!J38,'2016 CER'!J38,'2017 CER'!J38,'2018 CER'!J38,'2019 CER'!J38,'2020 CER'!J38,'2021 CER'!J38)</f>
        <v>0</v>
      </c>
      <c r="K38" s="68">
        <f>SUM('2013 CER'!K38,'2014 CER'!K38,'2015 CER'!K38,'2016 CER'!K38,'2017 CER'!K38,'2018 CER'!K38,'2019 CER'!K38,'2020 CER'!K38,'2021 CER'!K38)</f>
        <v>0</v>
      </c>
      <c r="L38" s="68">
        <f>SUM('2013 CER'!L38,'2014 CER'!L38,'2015 CER'!L38,'2016 CER'!L38,'2017 CER'!L38,'2018 CER'!L38,'2019 CER'!L38,'2020 CER'!L38,'2021 CER'!L38)</f>
        <v>0</v>
      </c>
      <c r="M38" s="68">
        <f>SUM('2013 CER'!M38,'2014 CER'!M38,'2015 CER'!M38,'2016 CER'!M38,'2017 CER'!M38,'2018 CER'!M38,'2019 CER'!M38,'2020 CER'!M38,'2021 CER'!M38)</f>
        <v>0</v>
      </c>
      <c r="N38" s="68">
        <f>SUM('2013 CER'!N38,'2014 CER'!N38,'2015 CER'!N38,'2016 CER'!N38,'2017 CER'!N38,'2018 CER'!N38,'2019 CER'!N38,'2020 CER'!N38,'2021 CER'!N38)</f>
        <v>0</v>
      </c>
      <c r="O38" s="68">
        <f>SUM('2013 CER'!O38,'2014 CER'!O38,'2015 CER'!O38,'2016 CER'!O38,'2017 CER'!O38,'2018 CER'!O38,'2019 CER'!O38,'2020 CER'!O38,'2021 CER'!O38)</f>
        <v>0</v>
      </c>
      <c r="P38" s="68">
        <f>SUM('2013 CER'!P38,'2014 CER'!P38,'2015 CER'!P38,'2016 CER'!P38,'2017 CER'!P38,'2018 CER'!P38,'2019 CER'!P38,'2020 CER'!P38,'2021 CER'!P38)</f>
        <v>0</v>
      </c>
      <c r="Q38" s="68">
        <f>SUM('2013 CER'!Q38,'2014 CER'!Q38,'2015 CER'!Q38,'2016 CER'!Q38,'2017 CER'!Q38,'2018 CER'!Q38,'2019 CER'!Q38,'2020 CER'!Q38,'2021 CER'!Q38)</f>
        <v>0</v>
      </c>
      <c r="R38" s="68">
        <f>SUM('2013 CER'!R38,'2014 CER'!R38,'2015 CER'!R38,'2016 CER'!R38,'2017 CER'!R38,'2018 CER'!R38,'2019 CER'!R38,'2020 CER'!R38,'2021 CER'!R38)</f>
        <v>0</v>
      </c>
      <c r="S38" s="68">
        <f>SUM('2013 CER'!S38,'2014 CER'!S38,'2015 CER'!S38,'2016 CER'!S38,'2017 CER'!S38,'2018 CER'!S38,'2019 CER'!S38,'2020 CER'!S38,'2021 CER'!S38)</f>
        <v>0</v>
      </c>
      <c r="T38" s="68">
        <f>SUM('2013 CER'!T38,'2014 CER'!T38,'2015 CER'!T38,'2016 CER'!T38,'2017 CER'!T38,'2018 CER'!T38,'2019 CER'!T38,'2020 CER'!T38,'2021 CER'!T38)</f>
        <v>0</v>
      </c>
      <c r="U38" s="68">
        <f>SUM('2013 CER'!U38,'2014 CER'!U38,'2015 CER'!U38,'2016 CER'!U38,'2017 CER'!U38,'2018 CER'!U38,'2019 CER'!U38,'2020 CER'!U38,'2021 CER'!U38)</f>
        <v>0</v>
      </c>
      <c r="V38" s="68">
        <f>SUM('2013 CER'!V38,'2014 CER'!V38,'2015 CER'!V38,'2016 CER'!V38,'2017 CER'!V38,'2018 CER'!V38,'2019 CER'!V38,'2020 CER'!V38,'2021 CER'!V38)</f>
        <v>0</v>
      </c>
      <c r="W38" s="68">
        <f>SUM('2013 CER'!W38,'2014 CER'!W38,'2015 CER'!W38,'2016 CER'!W38,'2017 CER'!W38,'2018 CER'!W38,'2019 CER'!W38,'2020 CER'!W38,'2021 CER'!W38)</f>
        <v>0</v>
      </c>
      <c r="X38" s="68">
        <f>SUM('2013 CER'!X38,'2014 CER'!X38,'2015 CER'!X38,'2016 CER'!X38,'2017 CER'!X38,'2018 CER'!X38,'2019 CER'!X38,'2020 CER'!X38,'2021 CER'!X38)</f>
        <v>0</v>
      </c>
      <c r="Y38" s="68">
        <f>SUM('2013 CER'!Y38,'2014 CER'!Y38,'2015 CER'!Y38,'2016 CER'!Y38,'2017 CER'!Y38,'2018 CER'!Y38,'2019 CER'!Y38,'2020 CER'!Y38,'2021 CER'!Y38)</f>
        <v>0</v>
      </c>
      <c r="Z38" s="68">
        <f>SUM('2013 CER'!Z38,'2014 CER'!Z38,'2015 CER'!Z38,'2016 CER'!Z38,'2017 CER'!Z38,'2018 CER'!Z38,'2019 CER'!Z38,'2020 CER'!Z38,'2021 CER'!Z38)</f>
        <v>0</v>
      </c>
      <c r="AA38" s="68">
        <f>SUM('2013 CER'!AA38,'2014 CER'!AA38,'2015 CER'!AA38,'2016 CER'!AA38,'2017 CER'!AA38,'2018 CER'!AA38,'2019 CER'!AA38,'2020 CER'!AA38,'2021 CER'!AA38)</f>
        <v>0</v>
      </c>
      <c r="AB38" s="68">
        <f>SUM('2013 CER'!AB38,'2014 CER'!AB38,'2015 CER'!AB38,'2016 CER'!AB38,'2017 CER'!AB38,'2018 CER'!AB38,'2019 CER'!AB38,'2020 CER'!AB38,'2021 CER'!AB38)</f>
        <v>0</v>
      </c>
      <c r="AC38" s="68">
        <f>SUM('2013 CER'!AC38,'2014 CER'!AC38,'2015 CER'!AC38,'2016 CER'!AC38,'2017 CER'!AC38,'2018 CER'!AC38,'2019 CER'!AC38,'2020 CER'!AC38,'2021 CER'!AC38)</f>
        <v>0</v>
      </c>
      <c r="AD38" s="68">
        <f>SUM('2013 CER'!AD38,'2014 CER'!AD38,'2015 CER'!AD38,'2016 CER'!AD38,'2017 CER'!AD38,'2018 CER'!AD38,'2019 CER'!AD38,'2020 CER'!AD38,'2021 CER'!AD38)</f>
        <v>0</v>
      </c>
      <c r="AE38" s="68">
        <f>SUM('2013 CER'!AE38,'2014 CER'!AE38,'2015 CER'!AE38,'2016 CER'!AE38,'2017 CER'!AE38,'2018 CER'!AE38,'2019 CER'!AE38,'2020 CER'!AE38,'2021 CER'!AE38)</f>
        <v>0</v>
      </c>
      <c r="AF38" s="68">
        <f>SUM('2013 CER'!AF38,'2014 CER'!AF38,'2015 CER'!AF38,'2016 CER'!AF38,'2017 CER'!AF38,'2018 CER'!AF38,'2019 CER'!AF38,'2020 CER'!AF38,'2021 CER'!AF38)</f>
        <v>0</v>
      </c>
      <c r="AG38" s="68">
        <f>SUM('2013 CER'!AG38,'2014 CER'!AG38,'2015 CER'!AG38,'2016 CER'!AG38,'2017 CER'!AG38,'2018 CER'!AG38,'2019 CER'!AG38,'2020 CER'!AG38,'2021 CER'!AG38)</f>
        <v>0</v>
      </c>
      <c r="AH38" s="68">
        <f>SUM('2013 CER'!AH38,'2014 CER'!AH38,'2015 CER'!AH38,'2016 CER'!AH38,'2017 CER'!AH38,'2018 CER'!AH38,'2019 CER'!AH38,'2020 CER'!AH38,'2021 CER'!AH38)</f>
        <v>0</v>
      </c>
      <c r="AI38" s="68">
        <f>SUM('2013 CER'!AI38,'2014 CER'!AI38,'2015 CER'!AI38,'2016 CER'!AI38,'2017 CER'!AI38,'2018 CER'!AI38,'2019 CER'!AI38,'2020 CER'!AI38,'2021 CER'!AI38)</f>
        <v>0</v>
      </c>
      <c r="AJ38" s="68">
        <f>SUM('2013 CER'!AJ38,'2014 CER'!AJ38,'2015 CER'!AJ38,'2016 CER'!AJ38,'2017 CER'!AJ38,'2018 CER'!AJ38,'2019 CER'!AJ38,'2020 CER'!AJ38,'2021 CER'!AJ38)</f>
        <v>0</v>
      </c>
      <c r="AK38" s="32">
        <f>SUM('2013 CER'!AK38,'2014 CER'!AK38,'2015 CER'!AK38,'2016 CER'!AK38,'2017 CER'!AK38,'2018 CER'!AK38,'2019 CER'!AK38,'2020 CER'!AK38,'2021 CER'!AK38)</f>
        <v>0</v>
      </c>
      <c r="AL38" s="68">
        <f>SUM('2013 CER'!AL38,'2014 CER'!AL38,'2015 CER'!AL38,'2016 CER'!AL38,'2017 CER'!AL38,'2018 CER'!AL38,'2019 CER'!AL38,'2020 CER'!AL38,'2021 CER'!AL38)</f>
        <v>0</v>
      </c>
      <c r="AM38" s="68">
        <f>SUM('2013 CER'!AM38,'2014 CER'!AM38,'2015 CER'!AM38,'2016 CER'!AM38,'2017 CER'!AM38,'2018 CER'!AM38,'2019 CER'!AM38,'2020 CER'!AM38,'2021 CER'!AM38)</f>
        <v>0</v>
      </c>
      <c r="AN38" s="79">
        <f>SUM('2013 CER'!AN38,'2014 CER'!AN38,'2015 CER'!AN38,'2016 CER'!AN38,'2017 CER'!AN38,'2018 CER'!AN38,'2019 CER'!AN38,'2020 CER'!AN38,'2021 CER'!AN38)</f>
        <v>0</v>
      </c>
    </row>
    <row r="39" spans="1:40" x14ac:dyDescent="0.15">
      <c r="A39" s="74" t="s">
        <v>29</v>
      </c>
      <c r="B39" s="80">
        <f t="shared" si="2"/>
        <v>0</v>
      </c>
      <c r="C39" s="68">
        <f>SUM('2013 CER'!C39,'2014 CER'!C39,'2015 CER'!C39,'2016 CER'!C39,'2017 CER'!C39,'2018 CER'!C39)</f>
        <v>0</v>
      </c>
      <c r="D39" s="68">
        <f>SUM('2013 CER'!D39,'2014 CER'!D39,'2015 CER'!D39,'2016 CER'!D39,'2017 CER'!D39,'2018 CER'!D39,'2019 CER'!D39,'2020 CER'!D39,'2021 CER'!D39)</f>
        <v>0</v>
      </c>
      <c r="E39" s="68">
        <f>SUM('2013 CER'!E39,'2014 CER'!E39,'2015 CER'!E39,'2016 CER'!E39,'2017 CER'!E39,'2018 CER'!E39,'2019 CER'!E39,'2020 CER'!E39,'2021 CER'!E39)</f>
        <v>0</v>
      </c>
      <c r="F39" s="68">
        <f>SUM('2013 CER'!F39,'2014 CER'!F39,'2015 CER'!F39,'2016 CER'!F39,'2017 CER'!F39,'2018 CER'!F39,'2019 CER'!F39,'2020 CER'!F39,'2021 CER'!F39)</f>
        <v>0</v>
      </c>
      <c r="G39" s="68">
        <f>SUM('2013 CER'!G39,'2014 CER'!G39,'2015 CER'!G39,'2016 CER'!G39,'2017 CER'!G39,'2018 CER'!G39,'2019 CER'!G39,'2020 CER'!G39,'2021 CER'!G39)</f>
        <v>0</v>
      </c>
      <c r="H39" s="68">
        <f>SUM('2013 CER'!H39,'2014 CER'!H39,'2015 CER'!H39,'2016 CER'!H39,'2017 CER'!H39,'2018 CER'!H39,'2019 CER'!H39,'2020 CER'!H39,'2021 CER'!H39)</f>
        <v>0</v>
      </c>
      <c r="I39" s="68">
        <f>SUM('2013 CER'!I39,'2014 CER'!I39,'2015 CER'!I39,'2016 CER'!I39,'2017 CER'!I39,'2018 CER'!I39,'2019 CER'!I39,'2020 CER'!I39,'2021 CER'!I39)</f>
        <v>0</v>
      </c>
      <c r="J39" s="68">
        <f>SUM('2013 CER'!J39,'2014 CER'!J39,'2015 CER'!J39,'2016 CER'!J39,'2017 CER'!J39,'2018 CER'!J39,'2019 CER'!J39,'2020 CER'!J39,'2021 CER'!J39)</f>
        <v>0</v>
      </c>
      <c r="K39" s="68">
        <f>SUM('2013 CER'!K39,'2014 CER'!K39,'2015 CER'!K39,'2016 CER'!K39,'2017 CER'!K39,'2018 CER'!K39,'2019 CER'!K39,'2020 CER'!K39,'2021 CER'!K39)</f>
        <v>0</v>
      </c>
      <c r="L39" s="68">
        <f>SUM('2013 CER'!L39,'2014 CER'!L39,'2015 CER'!L39,'2016 CER'!L39,'2017 CER'!L39,'2018 CER'!L39,'2019 CER'!L39,'2020 CER'!L39,'2021 CER'!L39)</f>
        <v>0</v>
      </c>
      <c r="M39" s="68">
        <f>SUM('2013 CER'!M39,'2014 CER'!M39,'2015 CER'!M39,'2016 CER'!M39,'2017 CER'!M39,'2018 CER'!M39,'2019 CER'!M39,'2020 CER'!M39,'2021 CER'!M39)</f>
        <v>0</v>
      </c>
      <c r="N39" s="68">
        <f>SUM('2013 CER'!N39,'2014 CER'!N39,'2015 CER'!N39,'2016 CER'!N39,'2017 CER'!N39,'2018 CER'!N39,'2019 CER'!N39,'2020 CER'!N39,'2021 CER'!N39)</f>
        <v>0</v>
      </c>
      <c r="O39" s="68">
        <f>SUM('2013 CER'!O39,'2014 CER'!O39,'2015 CER'!O39,'2016 CER'!O39,'2017 CER'!O39,'2018 CER'!O39,'2019 CER'!O39,'2020 CER'!O39,'2021 CER'!O39)</f>
        <v>0</v>
      </c>
      <c r="P39" s="68">
        <f>SUM('2013 CER'!P39,'2014 CER'!P39,'2015 CER'!P39,'2016 CER'!P39,'2017 CER'!P39,'2018 CER'!P39,'2019 CER'!P39,'2020 CER'!P39,'2021 CER'!P39)</f>
        <v>0</v>
      </c>
      <c r="Q39" s="68">
        <f>SUM('2013 CER'!Q39,'2014 CER'!Q39,'2015 CER'!Q39,'2016 CER'!Q39,'2017 CER'!Q39,'2018 CER'!Q39,'2019 CER'!Q39,'2020 CER'!Q39,'2021 CER'!Q39)</f>
        <v>0</v>
      </c>
      <c r="R39" s="68">
        <f>SUM('2013 CER'!R39,'2014 CER'!R39,'2015 CER'!R39,'2016 CER'!R39,'2017 CER'!R39,'2018 CER'!R39,'2019 CER'!R39,'2020 CER'!R39,'2021 CER'!R39)</f>
        <v>0</v>
      </c>
      <c r="S39" s="68">
        <f>SUM('2013 CER'!S39,'2014 CER'!S39,'2015 CER'!S39,'2016 CER'!S39,'2017 CER'!S39,'2018 CER'!S39,'2019 CER'!S39,'2020 CER'!S39,'2021 CER'!S39)</f>
        <v>0</v>
      </c>
      <c r="T39" s="68">
        <f>SUM('2013 CER'!T39,'2014 CER'!T39,'2015 CER'!T39,'2016 CER'!T39,'2017 CER'!T39,'2018 CER'!T39,'2019 CER'!T39,'2020 CER'!T39,'2021 CER'!T39)</f>
        <v>0</v>
      </c>
      <c r="U39" s="68">
        <f>SUM('2013 CER'!U39,'2014 CER'!U39,'2015 CER'!U39,'2016 CER'!U39,'2017 CER'!U39,'2018 CER'!U39,'2019 CER'!U39,'2020 CER'!U39,'2021 CER'!U39)</f>
        <v>0</v>
      </c>
      <c r="V39" s="68">
        <f>SUM('2013 CER'!V39,'2014 CER'!V39,'2015 CER'!V39,'2016 CER'!V39,'2017 CER'!V39,'2018 CER'!V39,'2019 CER'!V39,'2020 CER'!V39,'2021 CER'!V39)</f>
        <v>0</v>
      </c>
      <c r="W39" s="68">
        <f>SUM('2013 CER'!W39,'2014 CER'!W39,'2015 CER'!W39,'2016 CER'!W39,'2017 CER'!W39,'2018 CER'!W39,'2019 CER'!W39,'2020 CER'!W39,'2021 CER'!W39)</f>
        <v>0</v>
      </c>
      <c r="X39" s="68">
        <f>SUM('2013 CER'!X39,'2014 CER'!X39,'2015 CER'!X39,'2016 CER'!X39,'2017 CER'!X39,'2018 CER'!X39,'2019 CER'!X39,'2020 CER'!X39,'2021 CER'!X39)</f>
        <v>0</v>
      </c>
      <c r="Y39" s="68">
        <f>SUM('2013 CER'!Y39,'2014 CER'!Y39,'2015 CER'!Y39,'2016 CER'!Y39,'2017 CER'!Y39,'2018 CER'!Y39,'2019 CER'!Y39,'2020 CER'!Y39,'2021 CER'!Y39)</f>
        <v>0</v>
      </c>
      <c r="Z39" s="68">
        <f>SUM('2013 CER'!Z39,'2014 CER'!Z39,'2015 CER'!Z39,'2016 CER'!Z39,'2017 CER'!Z39,'2018 CER'!Z39,'2019 CER'!Z39,'2020 CER'!Z39,'2021 CER'!Z39)</f>
        <v>0</v>
      </c>
      <c r="AA39" s="68">
        <f>SUM('2013 CER'!AA39,'2014 CER'!AA39,'2015 CER'!AA39,'2016 CER'!AA39,'2017 CER'!AA39,'2018 CER'!AA39,'2019 CER'!AA39,'2020 CER'!AA39,'2021 CER'!AA39)</f>
        <v>0</v>
      </c>
      <c r="AB39" s="68">
        <f>SUM('2013 CER'!AB39,'2014 CER'!AB39,'2015 CER'!AB39,'2016 CER'!AB39,'2017 CER'!AB39,'2018 CER'!AB39,'2019 CER'!AB39,'2020 CER'!AB39,'2021 CER'!AB39)</f>
        <v>0</v>
      </c>
      <c r="AC39" s="68">
        <f>SUM('2013 CER'!AC39,'2014 CER'!AC39,'2015 CER'!AC39,'2016 CER'!AC39,'2017 CER'!AC39,'2018 CER'!AC39,'2019 CER'!AC39,'2020 CER'!AC39,'2021 CER'!AC39)</f>
        <v>0</v>
      </c>
      <c r="AD39" s="68">
        <f>SUM('2013 CER'!AD39,'2014 CER'!AD39,'2015 CER'!AD39,'2016 CER'!AD39,'2017 CER'!AD39,'2018 CER'!AD39,'2019 CER'!AD39,'2020 CER'!AD39,'2021 CER'!AD39)</f>
        <v>0</v>
      </c>
      <c r="AE39" s="68">
        <f>SUM('2013 CER'!AE39,'2014 CER'!AE39,'2015 CER'!AE39,'2016 CER'!AE39,'2017 CER'!AE39,'2018 CER'!AE39,'2019 CER'!AE39,'2020 CER'!AE39,'2021 CER'!AE39)</f>
        <v>0</v>
      </c>
      <c r="AF39" s="68">
        <f>SUM('2013 CER'!AF39,'2014 CER'!AF39,'2015 CER'!AF39,'2016 CER'!AF39,'2017 CER'!AF39,'2018 CER'!AF39,'2019 CER'!AF39,'2020 CER'!AF39,'2021 CER'!AF39)</f>
        <v>0</v>
      </c>
      <c r="AG39" s="68">
        <f>SUM('2013 CER'!AG39,'2014 CER'!AG39,'2015 CER'!AG39,'2016 CER'!AG39,'2017 CER'!AG39,'2018 CER'!AG39,'2019 CER'!AG39,'2020 CER'!AG39,'2021 CER'!AG39)</f>
        <v>0</v>
      </c>
      <c r="AH39" s="68">
        <f>SUM('2013 CER'!AH39,'2014 CER'!AH39,'2015 CER'!AH39,'2016 CER'!AH39,'2017 CER'!AH39,'2018 CER'!AH39,'2019 CER'!AH39,'2020 CER'!AH39,'2021 CER'!AH39)</f>
        <v>0</v>
      </c>
      <c r="AI39" s="68">
        <f>SUM('2013 CER'!AI39,'2014 CER'!AI39,'2015 CER'!AI39,'2016 CER'!AI39,'2017 CER'!AI39,'2018 CER'!AI39,'2019 CER'!AI39,'2020 CER'!AI39,'2021 CER'!AI39)</f>
        <v>0</v>
      </c>
      <c r="AJ39" s="68">
        <f>SUM('2013 CER'!AJ39,'2014 CER'!AJ39,'2015 CER'!AJ39,'2016 CER'!AJ39,'2017 CER'!AJ39,'2018 CER'!AJ39,'2019 CER'!AJ39,'2020 CER'!AJ39,'2021 CER'!AJ39)</f>
        <v>0</v>
      </c>
      <c r="AK39" s="68">
        <f>SUM('2013 CER'!AK39,'2014 CER'!AK39,'2015 CER'!AK39,'2016 CER'!AK39,'2017 CER'!AK39,'2018 CER'!AK39,'2019 CER'!AK39,'2020 CER'!AK39,'2021 CER'!AK39)</f>
        <v>0</v>
      </c>
      <c r="AL39" s="32">
        <f>SUM('2013 CER'!AL39,'2014 CER'!AL39,'2015 CER'!AL39,'2016 CER'!AL39,'2017 CER'!AL39,'2018 CER'!AL39,'2019 CER'!AL39,'2020 CER'!AL39,'2021 CER'!AL39)</f>
        <v>0</v>
      </c>
      <c r="AM39" s="68">
        <f>SUM('2013 CER'!AM39,'2014 CER'!AM39,'2015 CER'!AM39,'2016 CER'!AM39,'2017 CER'!AM39,'2018 CER'!AM39,'2019 CER'!AM39,'2020 CER'!AM39,'2021 CER'!AM39)</f>
        <v>0</v>
      </c>
      <c r="AN39" s="79">
        <f>SUM('2013 CER'!AN39,'2014 CER'!AN39,'2015 CER'!AN39,'2016 CER'!AN39,'2017 CER'!AN39,'2018 CER'!AN39,'2019 CER'!AN39,'2020 CER'!AN39,'2021 CER'!AN39)</f>
        <v>0</v>
      </c>
    </row>
    <row r="40" spans="1:40" x14ac:dyDescent="0.15">
      <c r="A40" s="74" t="s">
        <v>28</v>
      </c>
      <c r="B40" s="80">
        <f t="shared" si="2"/>
        <v>0</v>
      </c>
      <c r="C40" s="68">
        <f>SUM('2013 CER'!C40,'2014 CER'!C40,'2015 CER'!C40,'2016 CER'!C40,'2017 CER'!C40,'2018 CER'!C40)</f>
        <v>0</v>
      </c>
      <c r="D40" s="68">
        <f>SUM('2013 CER'!D40,'2014 CER'!D40,'2015 CER'!D40,'2016 CER'!D40,'2017 CER'!D40,'2018 CER'!D40,'2019 CER'!D40,'2020 CER'!D40,'2021 CER'!D40)</f>
        <v>0</v>
      </c>
      <c r="E40" s="68">
        <f>SUM('2013 CER'!E40,'2014 CER'!E40,'2015 CER'!E40,'2016 CER'!E40,'2017 CER'!E40,'2018 CER'!E40,'2019 CER'!E40,'2020 CER'!E40,'2021 CER'!E40)</f>
        <v>0</v>
      </c>
      <c r="F40" s="68">
        <f>SUM('2013 CER'!F40,'2014 CER'!F40,'2015 CER'!F40,'2016 CER'!F40,'2017 CER'!F40,'2018 CER'!F40,'2019 CER'!F40,'2020 CER'!F40,'2021 CER'!F40)</f>
        <v>0</v>
      </c>
      <c r="G40" s="68">
        <f>SUM('2013 CER'!G40,'2014 CER'!G40,'2015 CER'!G40,'2016 CER'!G40,'2017 CER'!G40,'2018 CER'!G40,'2019 CER'!G40,'2020 CER'!G40,'2021 CER'!G40)</f>
        <v>0</v>
      </c>
      <c r="H40" s="68">
        <f>SUM('2013 CER'!H40,'2014 CER'!H40,'2015 CER'!H40,'2016 CER'!H40,'2017 CER'!H40,'2018 CER'!H40,'2019 CER'!H40,'2020 CER'!H40,'2021 CER'!H40)</f>
        <v>0</v>
      </c>
      <c r="I40" s="68">
        <f>SUM('2013 CER'!I40,'2014 CER'!I40,'2015 CER'!I40,'2016 CER'!I40,'2017 CER'!I40,'2018 CER'!I40,'2019 CER'!I40,'2020 CER'!I40,'2021 CER'!I40)</f>
        <v>0</v>
      </c>
      <c r="J40" s="68">
        <f>SUM('2013 CER'!J40,'2014 CER'!J40,'2015 CER'!J40,'2016 CER'!J40,'2017 CER'!J40,'2018 CER'!J40,'2019 CER'!J40,'2020 CER'!J40,'2021 CER'!J40)</f>
        <v>0</v>
      </c>
      <c r="K40" s="68">
        <f>SUM('2013 CER'!K40,'2014 CER'!K40,'2015 CER'!K40,'2016 CER'!K40,'2017 CER'!K40,'2018 CER'!K40,'2019 CER'!K40,'2020 CER'!K40,'2021 CER'!K40)</f>
        <v>0</v>
      </c>
      <c r="L40" s="68">
        <f>SUM('2013 CER'!L40,'2014 CER'!L40,'2015 CER'!L40,'2016 CER'!L40,'2017 CER'!L40,'2018 CER'!L40,'2019 CER'!L40,'2020 CER'!L40,'2021 CER'!L40)</f>
        <v>0</v>
      </c>
      <c r="M40" s="68">
        <f>SUM('2013 CER'!M40,'2014 CER'!M40,'2015 CER'!M40,'2016 CER'!M40,'2017 CER'!M40,'2018 CER'!M40,'2019 CER'!M40,'2020 CER'!M40,'2021 CER'!M40)</f>
        <v>0</v>
      </c>
      <c r="N40" s="68">
        <f>SUM('2013 CER'!N40,'2014 CER'!N40,'2015 CER'!N40,'2016 CER'!N40,'2017 CER'!N40,'2018 CER'!N40,'2019 CER'!N40,'2020 CER'!N40,'2021 CER'!N40)</f>
        <v>0</v>
      </c>
      <c r="O40" s="68">
        <f>SUM('2013 CER'!O40,'2014 CER'!O40,'2015 CER'!O40,'2016 CER'!O40,'2017 CER'!O40,'2018 CER'!O40,'2019 CER'!O40,'2020 CER'!O40,'2021 CER'!O40)</f>
        <v>0</v>
      </c>
      <c r="P40" s="68">
        <f>SUM('2013 CER'!P40,'2014 CER'!P40,'2015 CER'!P40,'2016 CER'!P40,'2017 CER'!P40,'2018 CER'!P40,'2019 CER'!P40,'2020 CER'!P40,'2021 CER'!P40)</f>
        <v>0</v>
      </c>
      <c r="Q40" s="68">
        <f>SUM('2013 CER'!Q40,'2014 CER'!Q40,'2015 CER'!Q40,'2016 CER'!Q40,'2017 CER'!Q40,'2018 CER'!Q40,'2019 CER'!Q40,'2020 CER'!Q40,'2021 CER'!Q40)</f>
        <v>0</v>
      </c>
      <c r="R40" s="68">
        <f>SUM('2013 CER'!R40,'2014 CER'!R40,'2015 CER'!R40,'2016 CER'!R40,'2017 CER'!R40,'2018 CER'!R40,'2019 CER'!R40,'2020 CER'!R40,'2021 CER'!R40)</f>
        <v>0</v>
      </c>
      <c r="S40" s="68">
        <f>SUM('2013 CER'!S40,'2014 CER'!S40,'2015 CER'!S40,'2016 CER'!S40,'2017 CER'!S40,'2018 CER'!S40,'2019 CER'!S40,'2020 CER'!S40,'2021 CER'!S40)</f>
        <v>0</v>
      </c>
      <c r="T40" s="68">
        <f>SUM('2013 CER'!T40,'2014 CER'!T40,'2015 CER'!T40,'2016 CER'!T40,'2017 CER'!T40,'2018 CER'!T40,'2019 CER'!T40,'2020 CER'!T40,'2021 CER'!T40)</f>
        <v>0</v>
      </c>
      <c r="U40" s="68">
        <f>SUM('2013 CER'!U40,'2014 CER'!U40,'2015 CER'!U40,'2016 CER'!U40,'2017 CER'!U40,'2018 CER'!U40,'2019 CER'!U40,'2020 CER'!U40,'2021 CER'!U40)</f>
        <v>0</v>
      </c>
      <c r="V40" s="68">
        <f>SUM('2013 CER'!V40,'2014 CER'!V40,'2015 CER'!V40,'2016 CER'!V40,'2017 CER'!V40,'2018 CER'!V40,'2019 CER'!V40,'2020 CER'!V40,'2021 CER'!V40)</f>
        <v>0</v>
      </c>
      <c r="W40" s="68">
        <f>SUM('2013 CER'!W40,'2014 CER'!W40,'2015 CER'!W40,'2016 CER'!W40,'2017 CER'!W40,'2018 CER'!W40,'2019 CER'!W40,'2020 CER'!W40,'2021 CER'!W40)</f>
        <v>0</v>
      </c>
      <c r="X40" s="68">
        <f>SUM('2013 CER'!X40,'2014 CER'!X40,'2015 CER'!X40,'2016 CER'!X40,'2017 CER'!X40,'2018 CER'!X40,'2019 CER'!X40,'2020 CER'!X40,'2021 CER'!X40)</f>
        <v>0</v>
      </c>
      <c r="Y40" s="68">
        <f>SUM('2013 CER'!Y40,'2014 CER'!Y40,'2015 CER'!Y40,'2016 CER'!Y40,'2017 CER'!Y40,'2018 CER'!Y40,'2019 CER'!Y40,'2020 CER'!Y40,'2021 CER'!Y40)</f>
        <v>0</v>
      </c>
      <c r="Z40" s="68">
        <f>SUM('2013 CER'!Z40,'2014 CER'!Z40,'2015 CER'!Z40,'2016 CER'!Z40,'2017 CER'!Z40,'2018 CER'!Z40,'2019 CER'!Z40,'2020 CER'!Z40,'2021 CER'!Z40)</f>
        <v>0</v>
      </c>
      <c r="AA40" s="68">
        <f>SUM('2013 CER'!AA40,'2014 CER'!AA40,'2015 CER'!AA40,'2016 CER'!AA40,'2017 CER'!AA40,'2018 CER'!AA40,'2019 CER'!AA40,'2020 CER'!AA40,'2021 CER'!AA40)</f>
        <v>0</v>
      </c>
      <c r="AB40" s="68">
        <f>SUM('2013 CER'!AB40,'2014 CER'!AB40,'2015 CER'!AB40,'2016 CER'!AB40,'2017 CER'!AB40,'2018 CER'!AB40,'2019 CER'!AB40,'2020 CER'!AB40,'2021 CER'!AB40)</f>
        <v>0</v>
      </c>
      <c r="AC40" s="68">
        <f>SUM('2013 CER'!AC40,'2014 CER'!AC40,'2015 CER'!AC40,'2016 CER'!AC40,'2017 CER'!AC40,'2018 CER'!AC40,'2019 CER'!AC40,'2020 CER'!AC40,'2021 CER'!AC40)</f>
        <v>0</v>
      </c>
      <c r="AD40" s="68">
        <f>SUM('2013 CER'!AD40,'2014 CER'!AD40,'2015 CER'!AD40,'2016 CER'!AD40,'2017 CER'!AD40,'2018 CER'!AD40,'2019 CER'!AD40,'2020 CER'!AD40,'2021 CER'!AD40)</f>
        <v>0</v>
      </c>
      <c r="AE40" s="68">
        <f>SUM('2013 CER'!AE40,'2014 CER'!AE40,'2015 CER'!AE40,'2016 CER'!AE40,'2017 CER'!AE40,'2018 CER'!AE40,'2019 CER'!AE40,'2020 CER'!AE40,'2021 CER'!AE40)</f>
        <v>0</v>
      </c>
      <c r="AF40" s="68">
        <f>SUM('2013 CER'!AF40,'2014 CER'!AF40,'2015 CER'!AF40,'2016 CER'!AF40,'2017 CER'!AF40,'2018 CER'!AF40,'2019 CER'!AF40,'2020 CER'!AF40,'2021 CER'!AF40)</f>
        <v>0</v>
      </c>
      <c r="AG40" s="68">
        <f>SUM('2013 CER'!AG40,'2014 CER'!AG40,'2015 CER'!AG40,'2016 CER'!AG40,'2017 CER'!AG40,'2018 CER'!AG40,'2019 CER'!AG40,'2020 CER'!AG40,'2021 CER'!AG40)</f>
        <v>0</v>
      </c>
      <c r="AH40" s="68">
        <f>SUM('2013 CER'!AH40,'2014 CER'!AH40,'2015 CER'!AH40,'2016 CER'!AH40,'2017 CER'!AH40,'2018 CER'!AH40,'2019 CER'!AH40,'2020 CER'!AH40,'2021 CER'!AH40)</f>
        <v>0</v>
      </c>
      <c r="AI40" s="68">
        <f>SUM('2013 CER'!AI40,'2014 CER'!AI40,'2015 CER'!AI40,'2016 CER'!AI40,'2017 CER'!AI40,'2018 CER'!AI40,'2019 CER'!AI40,'2020 CER'!AI40,'2021 CER'!AI40)</f>
        <v>0</v>
      </c>
      <c r="AJ40" s="68">
        <f>SUM('2013 CER'!AJ40,'2014 CER'!AJ40,'2015 CER'!AJ40,'2016 CER'!AJ40,'2017 CER'!AJ40,'2018 CER'!AJ40,'2019 CER'!AJ40,'2020 CER'!AJ40,'2021 CER'!AJ40)</f>
        <v>0</v>
      </c>
      <c r="AK40" s="68">
        <f>SUM('2013 CER'!AK40,'2014 CER'!AK40,'2015 CER'!AK40,'2016 CER'!AK40,'2017 CER'!AK40,'2018 CER'!AK40,'2019 CER'!AK40,'2020 CER'!AK40,'2021 CER'!AK40)</f>
        <v>0</v>
      </c>
      <c r="AL40" s="68">
        <f>SUM('2013 CER'!AL40,'2014 CER'!AL40,'2015 CER'!AL40,'2016 CER'!AL40,'2017 CER'!AL40,'2018 CER'!AL40,'2019 CER'!AL40,'2020 CER'!AL40,'2021 CER'!AL40)</f>
        <v>0</v>
      </c>
      <c r="AM40" s="32">
        <f>SUM('2013 CER'!AM40,'2014 CER'!AM40,'2015 CER'!AM40,'2016 CER'!AM40,'2017 CER'!AM40,'2018 CER'!AM40,'2019 CER'!AM40,'2020 CER'!AM40,'2021 CER'!AM40)</f>
        <v>0</v>
      </c>
      <c r="AN40" s="79">
        <f>SUM('2013 CER'!AN40,'2014 CER'!AN40,'2015 CER'!AN40,'2016 CER'!AN40,'2017 CER'!AN40,'2018 CER'!AN40,'2019 CER'!AN40,'2020 CER'!AN40,'2021 CER'!AN40)</f>
        <v>0</v>
      </c>
    </row>
    <row r="41" spans="1:40" x14ac:dyDescent="0.15">
      <c r="A41" s="75" t="s">
        <v>128</v>
      </c>
      <c r="B41" s="81">
        <f t="shared" si="2"/>
        <v>0</v>
      </c>
      <c r="C41" s="82">
        <f>SUM('2013 CER'!C41,'2014 CER'!C41,'2015 CER'!C41,'2016 CER'!C41,'2017 CER'!C41,'2018 CER'!C41)</f>
        <v>0</v>
      </c>
      <c r="D41" s="82">
        <f>SUM('2013 CER'!D41,'2014 CER'!D41,'2015 CER'!D41,'2016 CER'!D41,'2017 CER'!D41,'2018 CER'!D41,'2019 CER'!D41,'2020 CER'!D41,'2021 CER'!D41)</f>
        <v>0</v>
      </c>
      <c r="E41" s="82">
        <f>SUM('2013 CER'!E41,'2014 CER'!E41,'2015 CER'!E41,'2016 CER'!E41,'2017 CER'!E41,'2018 CER'!E41,'2019 CER'!E41,'2020 CER'!E41,'2021 CER'!E41)</f>
        <v>0</v>
      </c>
      <c r="F41" s="82">
        <f>SUM('2013 CER'!F41,'2014 CER'!F41,'2015 CER'!F41,'2016 CER'!F41,'2017 CER'!F41,'2018 CER'!F41,'2019 CER'!F41,'2020 CER'!F41,'2021 CER'!F41)</f>
        <v>0</v>
      </c>
      <c r="G41" s="82">
        <f>SUM('2013 CER'!G41,'2014 CER'!G41,'2015 CER'!G41,'2016 CER'!G41,'2017 CER'!G41,'2018 CER'!G41,'2019 CER'!G41,'2020 CER'!G41,'2021 CER'!G41)</f>
        <v>0</v>
      </c>
      <c r="H41" s="82">
        <f>SUM('2013 CER'!H41,'2014 CER'!H41,'2015 CER'!H41,'2016 CER'!H41,'2017 CER'!H41,'2018 CER'!H41,'2019 CER'!H41,'2020 CER'!H41,'2021 CER'!H41)</f>
        <v>0</v>
      </c>
      <c r="I41" s="82">
        <f>SUM('2013 CER'!I41,'2014 CER'!I41,'2015 CER'!I41,'2016 CER'!I41,'2017 CER'!I41,'2018 CER'!I41,'2019 CER'!I41,'2020 CER'!I41,'2021 CER'!I41)</f>
        <v>0</v>
      </c>
      <c r="J41" s="82">
        <f>SUM('2013 CER'!J41,'2014 CER'!J41,'2015 CER'!J41,'2016 CER'!J41,'2017 CER'!J41,'2018 CER'!J41,'2019 CER'!J41,'2020 CER'!J41,'2021 CER'!J41)</f>
        <v>0</v>
      </c>
      <c r="K41" s="82">
        <f>SUM('2013 CER'!K41,'2014 CER'!K41,'2015 CER'!K41,'2016 CER'!K41,'2017 CER'!K41,'2018 CER'!K41,'2019 CER'!K41,'2020 CER'!K41,'2021 CER'!K41)</f>
        <v>0</v>
      </c>
      <c r="L41" s="82">
        <f>SUM('2013 CER'!L41,'2014 CER'!L41,'2015 CER'!L41,'2016 CER'!L41,'2017 CER'!L41,'2018 CER'!L41,'2019 CER'!L41,'2020 CER'!L41,'2021 CER'!L41)</f>
        <v>0</v>
      </c>
      <c r="M41" s="82">
        <f>SUM('2013 CER'!M41,'2014 CER'!M41,'2015 CER'!M41,'2016 CER'!M41,'2017 CER'!M41,'2018 CER'!M41,'2019 CER'!M41,'2020 CER'!M41,'2021 CER'!M41)</f>
        <v>0</v>
      </c>
      <c r="N41" s="82">
        <f>SUM('2013 CER'!N41,'2014 CER'!N41,'2015 CER'!N41,'2016 CER'!N41,'2017 CER'!N41,'2018 CER'!N41,'2019 CER'!N41,'2020 CER'!N41,'2021 CER'!N41)</f>
        <v>0</v>
      </c>
      <c r="O41" s="82">
        <f>SUM('2013 CER'!O41,'2014 CER'!O41,'2015 CER'!O41,'2016 CER'!O41,'2017 CER'!O41,'2018 CER'!O41,'2019 CER'!O41,'2020 CER'!O41,'2021 CER'!O41)</f>
        <v>0</v>
      </c>
      <c r="P41" s="82">
        <f>SUM('2013 CER'!P41,'2014 CER'!P41,'2015 CER'!P41,'2016 CER'!P41,'2017 CER'!P41,'2018 CER'!P41,'2019 CER'!P41,'2020 CER'!P41,'2021 CER'!P41)</f>
        <v>0</v>
      </c>
      <c r="Q41" s="82">
        <f>SUM('2013 CER'!Q41,'2014 CER'!Q41,'2015 CER'!Q41,'2016 CER'!Q41,'2017 CER'!Q41,'2018 CER'!Q41,'2019 CER'!Q41,'2020 CER'!Q41,'2021 CER'!Q41)</f>
        <v>0</v>
      </c>
      <c r="R41" s="82">
        <f>SUM('2013 CER'!R41,'2014 CER'!R41,'2015 CER'!R41,'2016 CER'!R41,'2017 CER'!R41,'2018 CER'!R41,'2019 CER'!R41,'2020 CER'!R41,'2021 CER'!R41)</f>
        <v>0</v>
      </c>
      <c r="S41" s="82">
        <f>SUM('2013 CER'!S41,'2014 CER'!S41,'2015 CER'!S41,'2016 CER'!S41,'2017 CER'!S41,'2018 CER'!S41,'2019 CER'!S41,'2020 CER'!S41,'2021 CER'!S41)</f>
        <v>0</v>
      </c>
      <c r="T41" s="82">
        <f>SUM('2013 CER'!T41,'2014 CER'!T41,'2015 CER'!T41,'2016 CER'!T41,'2017 CER'!T41,'2018 CER'!T41,'2019 CER'!T41,'2020 CER'!T41,'2021 CER'!T41)</f>
        <v>0</v>
      </c>
      <c r="U41" s="82">
        <f>SUM('2013 CER'!U41,'2014 CER'!U41,'2015 CER'!U41,'2016 CER'!U41,'2017 CER'!U41,'2018 CER'!U41,'2019 CER'!U41,'2020 CER'!U41,'2021 CER'!U41)</f>
        <v>0</v>
      </c>
      <c r="V41" s="82">
        <f>SUM('2013 CER'!V41,'2014 CER'!V41,'2015 CER'!V41,'2016 CER'!V41,'2017 CER'!V41,'2018 CER'!V41,'2019 CER'!V41,'2020 CER'!V41,'2021 CER'!V41)</f>
        <v>0</v>
      </c>
      <c r="W41" s="82">
        <f>SUM('2013 CER'!W41,'2014 CER'!W41,'2015 CER'!W41,'2016 CER'!W41,'2017 CER'!W41,'2018 CER'!W41,'2019 CER'!W41,'2020 CER'!W41,'2021 CER'!W41)</f>
        <v>0</v>
      </c>
      <c r="X41" s="82">
        <f>SUM('2013 CER'!X41,'2014 CER'!X41,'2015 CER'!X41,'2016 CER'!X41,'2017 CER'!X41,'2018 CER'!X41,'2019 CER'!X41,'2020 CER'!X41,'2021 CER'!X41)</f>
        <v>0</v>
      </c>
      <c r="Y41" s="82">
        <f>SUM('2013 CER'!Y41,'2014 CER'!Y41,'2015 CER'!Y41,'2016 CER'!Y41,'2017 CER'!Y41,'2018 CER'!Y41,'2019 CER'!Y41,'2020 CER'!Y41,'2021 CER'!Y41)</f>
        <v>0</v>
      </c>
      <c r="Z41" s="82">
        <f>SUM('2013 CER'!Z41,'2014 CER'!Z41,'2015 CER'!Z41,'2016 CER'!Z41,'2017 CER'!Z41,'2018 CER'!Z41,'2019 CER'!Z41,'2020 CER'!Z41,'2021 CER'!Z41)</f>
        <v>0</v>
      </c>
      <c r="AA41" s="82">
        <f>SUM('2013 CER'!AA41,'2014 CER'!AA41,'2015 CER'!AA41,'2016 CER'!AA41,'2017 CER'!AA41,'2018 CER'!AA41,'2019 CER'!AA41,'2020 CER'!AA41,'2021 CER'!AA41)</f>
        <v>0</v>
      </c>
      <c r="AB41" s="82">
        <f>SUM('2013 CER'!AB41,'2014 CER'!AB41,'2015 CER'!AB41,'2016 CER'!AB41,'2017 CER'!AB41,'2018 CER'!AB41,'2019 CER'!AB41,'2020 CER'!AB41,'2021 CER'!AB41)</f>
        <v>0</v>
      </c>
      <c r="AC41" s="82">
        <f>SUM('2013 CER'!AC41,'2014 CER'!AC41,'2015 CER'!AC41,'2016 CER'!AC41,'2017 CER'!AC41,'2018 CER'!AC41,'2019 CER'!AC41,'2020 CER'!AC41,'2021 CER'!AC41)</f>
        <v>0</v>
      </c>
      <c r="AD41" s="82">
        <f>SUM('2013 CER'!AD41,'2014 CER'!AD41,'2015 CER'!AD41,'2016 CER'!AD41,'2017 CER'!AD41,'2018 CER'!AD41,'2019 CER'!AD41,'2020 CER'!AD41,'2021 CER'!AD41)</f>
        <v>0</v>
      </c>
      <c r="AE41" s="82">
        <f>SUM('2013 CER'!AE41,'2014 CER'!AE41,'2015 CER'!AE41,'2016 CER'!AE41,'2017 CER'!AE41,'2018 CER'!AE41,'2019 CER'!AE41,'2020 CER'!AE41,'2021 CER'!AE41)</f>
        <v>0</v>
      </c>
      <c r="AF41" s="82">
        <f>SUM('2013 CER'!AF41,'2014 CER'!AF41,'2015 CER'!AF41,'2016 CER'!AF41,'2017 CER'!AF41,'2018 CER'!AF41,'2019 CER'!AF41,'2020 CER'!AF41,'2021 CER'!AF41)</f>
        <v>0</v>
      </c>
      <c r="AG41" s="82">
        <f>SUM('2013 CER'!AG41,'2014 CER'!AG41,'2015 CER'!AG41,'2016 CER'!AG41,'2017 CER'!AG41,'2018 CER'!AG41,'2019 CER'!AG41,'2020 CER'!AG41,'2021 CER'!AG41)</f>
        <v>0</v>
      </c>
      <c r="AH41" s="82">
        <f>SUM('2013 CER'!AH41,'2014 CER'!AH41,'2015 CER'!AH41,'2016 CER'!AH41,'2017 CER'!AH41,'2018 CER'!AH41,'2019 CER'!AH41,'2020 CER'!AH41,'2021 CER'!AH41)</f>
        <v>0</v>
      </c>
      <c r="AI41" s="82">
        <f>SUM('2013 CER'!AI41,'2014 CER'!AI41,'2015 CER'!AI41,'2016 CER'!AI41,'2017 CER'!AI41,'2018 CER'!AI41,'2019 CER'!AI41,'2020 CER'!AI41,'2021 CER'!AI41)</f>
        <v>0</v>
      </c>
      <c r="AJ41" s="82">
        <f>SUM('2013 CER'!AJ41,'2014 CER'!AJ41,'2015 CER'!AJ41,'2016 CER'!AJ41,'2017 CER'!AJ41,'2018 CER'!AJ41,'2019 CER'!AJ41,'2020 CER'!AJ41,'2021 CER'!AJ41)</f>
        <v>0</v>
      </c>
      <c r="AK41" s="82">
        <f>SUM('2013 CER'!AK41,'2014 CER'!AK41,'2015 CER'!AK41,'2016 CER'!AK41,'2017 CER'!AK41,'2018 CER'!AK41,'2019 CER'!AK41,'2020 CER'!AK41,'2021 CER'!AK41)</f>
        <v>0</v>
      </c>
      <c r="AL41" s="82">
        <f>SUM('2013 CER'!AL41,'2014 CER'!AL41,'2015 CER'!AL41,'2016 CER'!AL41,'2017 CER'!AL41,'2018 CER'!AL41,'2019 CER'!AL41,'2020 CER'!AL41,'2021 CER'!AL41)</f>
        <v>0</v>
      </c>
      <c r="AM41" s="82">
        <f>SUM('2013 CER'!AM41,'2014 CER'!AM41,'2015 CER'!AM41,'2016 CER'!AM41,'2017 CER'!AM41,'2018 CER'!AM41,'2019 CER'!AM41,'2020 CER'!AM41,'2021 CER'!AM41)</f>
        <v>0</v>
      </c>
      <c r="AN41" s="46">
        <f>SUM('2013 CER'!AN41,'2014 CER'!AN41,'2015 CER'!AN41,'2016 CER'!AN41,'2017 CER'!AN41,'2018 CER'!AN41,'2019 CER'!AN41,'2020 CER'!AN41,'2021 CER'!AN41)</f>
        <v>0</v>
      </c>
    </row>
    <row r="42" spans="1:40" x14ac:dyDescent="0.15">
      <c r="I42" s="7"/>
      <c r="P42" s="5"/>
      <c r="S42" s="5"/>
      <c r="T42" s="5"/>
      <c r="U42" s="4"/>
      <c r="W42" s="5"/>
      <c r="Y42" s="5"/>
      <c r="Z42" s="5"/>
      <c r="AA42" s="5"/>
      <c r="AE42" s="2"/>
      <c r="AF42" s="2"/>
      <c r="AG42" s="4"/>
      <c r="AH42" s="4"/>
    </row>
  </sheetData>
  <sortState columnSort="1" ref="E1:AN44">
    <sortCondition sortBy="cellColor" ref="E2:AN2" dxfId="11"/>
    <sortCondition descending="1" sortBy="cellColor" ref="E2:AN2" dxfId="10"/>
    <sortCondition ref="E2:AN2"/>
  </sortState>
  <phoneticPr fontId="1"/>
  <hyperlinks>
    <hyperlink ref="A1" location="Guidance!A1" display="Guidance sheet (link)" xr:uid="{00000000-0004-0000-0400-000000000000}"/>
  </hyperlinks>
  <pageMargins left="0.35433070866141736" right="0.27559055118110237" top="0.43307086614173229" bottom="0.47244094488188981" header="0.23622047244094491" footer="0.19685039370078741"/>
  <pageSetup paperSize="8" scale="69"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ED5353"/>
  </sheetPr>
  <dimension ref="A1:AN42"/>
  <sheetViews>
    <sheetView zoomScale="80" zoomScaleNormal="80" workbookViewId="0">
      <pane xSplit="1" ySplit="2" topLeftCell="B3" activePane="bottomRight" state="frozen"/>
      <selection pane="topRight" activeCell="B1" sqref="B1"/>
      <selection pane="bottomLeft" activeCell="A6" sqref="A6"/>
      <selection pane="bottomRight" activeCell="A2" sqref="A2"/>
    </sheetView>
  </sheetViews>
  <sheetFormatPr defaultColWidth="9" defaultRowHeight="15" x14ac:dyDescent="0.15"/>
  <cols>
    <col min="1" max="1" width="16.625" style="6" customWidth="1"/>
    <col min="2" max="2" width="13.625" style="1" customWidth="1"/>
    <col min="3" max="3" width="10.625" style="4" hidden="1" customWidth="1"/>
    <col min="4" max="20" width="12.25" style="4" customWidth="1"/>
    <col min="21" max="21" width="12.25" style="7" customWidth="1"/>
    <col min="22" max="32" width="12.25" style="4" customWidth="1"/>
    <col min="33" max="34" width="12.25" style="2" customWidth="1"/>
    <col min="35" max="40" width="12.25" style="4" customWidth="1"/>
    <col min="41" max="16384" width="9" style="2"/>
  </cols>
  <sheetData>
    <row r="1" spans="1:40" ht="26.25" customHeight="1" x14ac:dyDescent="0.15">
      <c r="A1" s="67" t="s">
        <v>145</v>
      </c>
      <c r="B1" s="65" t="s">
        <v>230</v>
      </c>
      <c r="C1" s="65"/>
      <c r="D1" s="65"/>
      <c r="E1" s="65"/>
      <c r="F1" s="65"/>
      <c r="G1" s="65"/>
      <c r="H1" s="65"/>
      <c r="I1" s="65"/>
      <c r="J1" s="65"/>
      <c r="K1" s="65"/>
      <c r="L1" s="65"/>
      <c r="M1" s="21" t="s">
        <v>118</v>
      </c>
      <c r="N1" s="2" t="s">
        <v>81</v>
      </c>
      <c r="O1" s="2"/>
      <c r="S1" s="2"/>
      <c r="T1" s="2"/>
      <c r="U1" s="2"/>
      <c r="V1" s="2"/>
      <c r="W1" s="3" t="s">
        <v>82</v>
      </c>
      <c r="X1" s="3"/>
      <c r="Y1" s="2"/>
      <c r="Z1" s="2"/>
      <c r="AA1" s="2"/>
      <c r="AB1" s="2"/>
      <c r="AC1" s="2"/>
      <c r="AE1" s="2"/>
      <c r="AF1" s="2"/>
      <c r="AI1" s="2"/>
      <c r="AJ1" s="2"/>
      <c r="AK1" s="2"/>
      <c r="AL1" s="2"/>
      <c r="AM1" s="2"/>
      <c r="AN1" s="2"/>
    </row>
    <row r="2" spans="1:40" ht="40.5" customHeight="1" x14ac:dyDescent="0.15">
      <c r="A2" s="19"/>
      <c r="B2" s="76"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30" customHeight="1" x14ac:dyDescent="0.15">
      <c r="A3" s="51" t="s">
        <v>35</v>
      </c>
      <c r="B3" s="77" t="s">
        <v>134</v>
      </c>
      <c r="C3" s="35">
        <f t="shared" ref="C3:AN3" si="0">SUM(C4:C41)</f>
        <v>0</v>
      </c>
      <c r="D3" s="36">
        <f t="shared" si="0"/>
        <v>0</v>
      </c>
      <c r="E3" s="36">
        <f t="shared" si="0"/>
        <v>0</v>
      </c>
      <c r="F3" s="36">
        <f t="shared" si="0"/>
        <v>3267881</v>
      </c>
      <c r="G3" s="36">
        <f t="shared" si="0"/>
        <v>620328</v>
      </c>
      <c r="H3" s="36">
        <f t="shared" si="0"/>
        <v>0</v>
      </c>
      <c r="I3" s="36">
        <f t="shared" si="0"/>
        <v>0</v>
      </c>
      <c r="J3" s="36">
        <f t="shared" si="0"/>
        <v>0</v>
      </c>
      <c r="K3" s="36">
        <f t="shared" si="0"/>
        <v>0</v>
      </c>
      <c r="L3" s="36">
        <f t="shared" si="0"/>
        <v>2917217</v>
      </c>
      <c r="M3" s="36">
        <f t="shared" si="0"/>
        <v>3969</v>
      </c>
      <c r="N3" s="36">
        <f t="shared" si="0"/>
        <v>30611</v>
      </c>
      <c r="O3" s="36">
        <f t="shared" si="0"/>
        <v>0</v>
      </c>
      <c r="P3" s="36">
        <f t="shared" si="0"/>
        <v>3876894</v>
      </c>
      <c r="Q3" s="36">
        <f t="shared" si="0"/>
        <v>74964</v>
      </c>
      <c r="R3" s="36">
        <f t="shared" si="0"/>
        <v>1108946</v>
      </c>
      <c r="S3" s="36">
        <f t="shared" si="0"/>
        <v>5317</v>
      </c>
      <c r="T3" s="36">
        <f t="shared" si="0"/>
        <v>2327000</v>
      </c>
      <c r="U3" s="36">
        <f t="shared" si="0"/>
        <v>0</v>
      </c>
      <c r="V3" s="36">
        <f t="shared" si="0"/>
        <v>10195967</v>
      </c>
      <c r="W3" s="36">
        <f t="shared" si="0"/>
        <v>42388889</v>
      </c>
      <c r="X3" s="36">
        <f t="shared" si="0"/>
        <v>0</v>
      </c>
      <c r="Y3" s="36">
        <f t="shared" si="0"/>
        <v>17870725</v>
      </c>
      <c r="Z3" s="36">
        <f t="shared" si="0"/>
        <v>0</v>
      </c>
      <c r="AA3" s="36">
        <f t="shared" si="0"/>
        <v>0</v>
      </c>
      <c r="AB3" s="36">
        <f t="shared" si="0"/>
        <v>2172668</v>
      </c>
      <c r="AC3" s="36">
        <f t="shared" si="0"/>
        <v>0</v>
      </c>
      <c r="AD3" s="36">
        <f t="shared" si="0"/>
        <v>104871059</v>
      </c>
      <c r="AE3" s="36">
        <f t="shared" si="0"/>
        <v>9388078</v>
      </c>
      <c r="AF3" s="36">
        <f t="shared" si="0"/>
        <v>0</v>
      </c>
      <c r="AG3" s="36">
        <f t="shared" si="0"/>
        <v>0</v>
      </c>
      <c r="AH3" s="36">
        <f t="shared" si="0"/>
        <v>0</v>
      </c>
      <c r="AI3" s="36">
        <f t="shared" si="0"/>
        <v>6198229</v>
      </c>
      <c r="AJ3" s="36">
        <f t="shared" si="0"/>
        <v>79866272</v>
      </c>
      <c r="AK3" s="36">
        <f t="shared" si="0"/>
        <v>0</v>
      </c>
      <c r="AL3" s="36">
        <f t="shared" si="0"/>
        <v>0</v>
      </c>
      <c r="AM3" s="36">
        <f t="shared" si="0"/>
        <v>0</v>
      </c>
      <c r="AN3" s="37">
        <f t="shared" si="0"/>
        <v>0</v>
      </c>
    </row>
    <row r="4" spans="1:40" x14ac:dyDescent="0.15">
      <c r="A4" s="70" t="s">
        <v>127</v>
      </c>
      <c r="B4" s="78">
        <f t="shared" ref="B4:B41" si="1">SUM(C4:AN4)</f>
        <v>0</v>
      </c>
      <c r="C4" s="32">
        <f>'2016 ERU'!C4+'2017 ERU'!C4+'2018 ERU'!C4</f>
        <v>0</v>
      </c>
      <c r="D4" s="68">
        <f>'2016 ERU'!D4+'2017 ERU'!D4+'2018 ERU'!D4+'2019 ERU'!D4+'2020 ERU'!D4+'2021 ERU'!D4</f>
        <v>0</v>
      </c>
      <c r="E4" s="68">
        <f>'2016 ERU'!E4+'2017 ERU'!E4+'2018 ERU'!E4+'2019 ERU'!E4+'2020 ERU'!E4+'2021 ERU'!E4</f>
        <v>0</v>
      </c>
      <c r="F4" s="68">
        <f>'2016 ERU'!F4+'2017 ERU'!F4+'2018 ERU'!F4+'2019 ERU'!F4+'2020 ERU'!F4+'2021 ERU'!F4</f>
        <v>0</v>
      </c>
      <c r="G4" s="68">
        <f>'2016 ERU'!G4+'2017 ERU'!G4+'2018 ERU'!G4+'2019 ERU'!G4+'2020 ERU'!G4+'2021 ERU'!G4</f>
        <v>0</v>
      </c>
      <c r="H4" s="68">
        <f>'2016 ERU'!H4+'2017 ERU'!H4+'2018 ERU'!H4+'2019 ERU'!H4+'2020 ERU'!H4+'2021 ERU'!H4</f>
        <v>0</v>
      </c>
      <c r="I4" s="68">
        <f>'2016 ERU'!I4+'2017 ERU'!I4+'2018 ERU'!I4+'2019 ERU'!I4+'2020 ERU'!I4+'2021 ERU'!I4</f>
        <v>0</v>
      </c>
      <c r="J4" s="68">
        <f>'2016 ERU'!J4+'2017 ERU'!J4+'2018 ERU'!J4+'2019 ERU'!J4+'2020 ERU'!J4+'2021 ERU'!J4</f>
        <v>0</v>
      </c>
      <c r="K4" s="68">
        <f>'2016 ERU'!K4+'2017 ERU'!K4+'2018 ERU'!K4+'2019 ERU'!K4+'2020 ERU'!K4+'2021 ERU'!K4</f>
        <v>0</v>
      </c>
      <c r="L4" s="68">
        <f>'2016 ERU'!L4+'2017 ERU'!L4+'2018 ERU'!L4+'2019 ERU'!L4+'2020 ERU'!L4+'2021 ERU'!L4</f>
        <v>0</v>
      </c>
      <c r="M4" s="68">
        <f>'2016 ERU'!M4+'2017 ERU'!M4+'2018 ERU'!M4+'2019 ERU'!M4+'2020 ERU'!M4+'2021 ERU'!M4</f>
        <v>0</v>
      </c>
      <c r="N4" s="68">
        <f>'2016 ERU'!N4+'2017 ERU'!N4+'2018 ERU'!N4+'2019 ERU'!N4+'2020 ERU'!N4+'2021 ERU'!N4</f>
        <v>0</v>
      </c>
      <c r="O4" s="68">
        <f>'2016 ERU'!O4+'2017 ERU'!O4+'2018 ERU'!O4+'2019 ERU'!O4+'2020 ERU'!O4+'2021 ERU'!O4</f>
        <v>0</v>
      </c>
      <c r="P4" s="68">
        <f>'2016 ERU'!P4+'2017 ERU'!P4+'2018 ERU'!P4+'2019 ERU'!P4+'2020 ERU'!P4+'2021 ERU'!P4</f>
        <v>0</v>
      </c>
      <c r="Q4" s="68">
        <f>'2016 ERU'!Q4+'2017 ERU'!Q4+'2018 ERU'!Q4+'2019 ERU'!Q4+'2020 ERU'!Q4+'2021 ERU'!Q4</f>
        <v>0</v>
      </c>
      <c r="R4" s="68">
        <f>'2016 ERU'!R4+'2017 ERU'!R4+'2018 ERU'!R4+'2019 ERU'!R4+'2020 ERU'!R4+'2021 ERU'!R4</f>
        <v>0</v>
      </c>
      <c r="S4" s="68">
        <f>'2016 ERU'!S4+'2017 ERU'!S4+'2018 ERU'!S4+'2019 ERU'!S4+'2020 ERU'!S4+'2021 ERU'!S4</f>
        <v>0</v>
      </c>
      <c r="T4" s="68">
        <f>'2016 ERU'!T4+'2017 ERU'!T4+'2018 ERU'!T4+'2019 ERU'!T4+'2020 ERU'!T4+'2021 ERU'!T4</f>
        <v>0</v>
      </c>
      <c r="U4" s="68">
        <f>'2016 ERU'!U4+'2017 ERU'!U4+'2018 ERU'!U4+'2019 ERU'!U4+'2020 ERU'!U4+'2021 ERU'!U4</f>
        <v>0</v>
      </c>
      <c r="V4" s="68">
        <f>'2016 ERU'!V4+'2017 ERU'!V4+'2018 ERU'!V4+'2019 ERU'!V4+'2020 ERU'!V4+'2021 ERU'!V4</f>
        <v>0</v>
      </c>
      <c r="W4" s="68">
        <f>'2016 ERU'!W4+'2017 ERU'!W4+'2018 ERU'!W4+'2019 ERU'!W4+'2020 ERU'!W4+'2021 ERU'!W4</f>
        <v>0</v>
      </c>
      <c r="X4" s="68">
        <f>'2016 ERU'!X4+'2017 ERU'!X4+'2018 ERU'!X4+'2019 ERU'!X4+'2020 ERU'!X4+'2021 ERU'!X4</f>
        <v>0</v>
      </c>
      <c r="Y4" s="68">
        <f>'2016 ERU'!Y4+'2017 ERU'!Y4+'2018 ERU'!Y4+'2019 ERU'!Y4+'2020 ERU'!Y4+'2021 ERU'!Y4</f>
        <v>0</v>
      </c>
      <c r="Z4" s="68">
        <f>'2016 ERU'!Z4+'2017 ERU'!Z4+'2018 ERU'!Z4+'2019 ERU'!Z4+'2020 ERU'!Z4+'2021 ERU'!Z4</f>
        <v>0</v>
      </c>
      <c r="AA4" s="68">
        <f>'2016 ERU'!AA4+'2017 ERU'!AA4+'2018 ERU'!AA4+'2019 ERU'!AA4+'2020 ERU'!AA4+'2021 ERU'!AA4</f>
        <v>0</v>
      </c>
      <c r="AB4" s="68">
        <f>'2016 ERU'!AB4+'2017 ERU'!AB4+'2018 ERU'!AB4+'2019 ERU'!AB4+'2020 ERU'!AB4+'2021 ERU'!AB4</f>
        <v>0</v>
      </c>
      <c r="AC4" s="68">
        <f>'2016 ERU'!AC4+'2017 ERU'!AC4+'2018 ERU'!AC4+'2019 ERU'!AC4+'2020 ERU'!AC4+'2021 ERU'!AC4</f>
        <v>0</v>
      </c>
      <c r="AD4" s="68">
        <f>'2016 ERU'!AD4+'2017 ERU'!AD4+'2018 ERU'!AD4+'2019 ERU'!AD4+'2020 ERU'!AD4+'2021 ERU'!AD4</f>
        <v>0</v>
      </c>
      <c r="AE4" s="68">
        <f>'2016 ERU'!AE4+'2017 ERU'!AE4+'2018 ERU'!AE4+'2019 ERU'!AE4+'2020 ERU'!AE4+'2021 ERU'!AE4</f>
        <v>0</v>
      </c>
      <c r="AF4" s="68">
        <f>'2016 ERU'!AF4+'2017 ERU'!AF4+'2018 ERU'!AF4+'2019 ERU'!AF4+'2020 ERU'!AF4+'2021 ERU'!AF4</f>
        <v>0</v>
      </c>
      <c r="AG4" s="68">
        <f>'2016 ERU'!AG4+'2017 ERU'!AG4+'2018 ERU'!AG4+'2019 ERU'!AG4+'2020 ERU'!AG4+'2021 ERU'!AG4</f>
        <v>0</v>
      </c>
      <c r="AH4" s="68">
        <f>'2016 ERU'!AH4+'2017 ERU'!AH4+'2018 ERU'!AH4+'2019 ERU'!AH4+'2020 ERU'!AH4+'2021 ERU'!AH4</f>
        <v>0</v>
      </c>
      <c r="AI4" s="68">
        <f>'2016 ERU'!AI4+'2017 ERU'!AI4+'2018 ERU'!AI4+'2019 ERU'!AI4+'2020 ERU'!AI4+'2021 ERU'!AI4</f>
        <v>0</v>
      </c>
      <c r="AJ4" s="68">
        <f>'2016 ERU'!AJ4+'2017 ERU'!AJ4+'2018 ERU'!AJ4+'2019 ERU'!AJ4+'2020 ERU'!AJ4+'2021 ERU'!AJ4</f>
        <v>0</v>
      </c>
      <c r="AK4" s="68">
        <f>'2016 ERU'!AK4+'2017 ERU'!AK4+'2018 ERU'!AK4+'2019 ERU'!AK4+'2020 ERU'!AK4+'2021 ERU'!AK4</f>
        <v>0</v>
      </c>
      <c r="AL4" s="68">
        <f>'2016 ERU'!AL4+'2017 ERU'!AL4+'2018 ERU'!AL4+'2019 ERU'!AL4+'2020 ERU'!AL4+'2021 ERU'!AL4</f>
        <v>0</v>
      </c>
      <c r="AM4" s="68">
        <f>'2016 ERU'!AM4+'2017 ERU'!AM4+'2018 ERU'!AM4+'2019 ERU'!AM4+'2020 ERU'!AM4+'2021 ERU'!AM4</f>
        <v>0</v>
      </c>
      <c r="AN4" s="155">
        <f>'2016 ERU'!AN4+'2017 ERU'!AN4+'2018 ERU'!AN4+'2019 ERU'!AN4+'2020 ERU'!AN4+'2021 ERU'!AN4</f>
        <v>0</v>
      </c>
    </row>
    <row r="5" spans="1:40" s="1" customFormat="1" x14ac:dyDescent="0.15">
      <c r="A5" s="71" t="s">
        <v>126</v>
      </c>
      <c r="B5" s="80">
        <f t="shared" si="1"/>
        <v>0</v>
      </c>
      <c r="C5" s="68">
        <f>'2016 ERU'!C5+'2017 ERU'!C5+'2018 ERU'!C5</f>
        <v>0</v>
      </c>
      <c r="D5" s="32">
        <f>'2016 ERU'!D5+'2017 ERU'!D5+'2018 ERU'!D5+'2019 ERU'!D5+'2020 ERU'!D5+'2021 ERU'!D5</f>
        <v>0</v>
      </c>
      <c r="E5" s="68">
        <f>'2016 ERU'!E5+'2017 ERU'!E5+'2018 ERU'!E5+'2019 ERU'!E5+'2020 ERU'!E5+'2021 ERU'!E5</f>
        <v>0</v>
      </c>
      <c r="F5" s="68">
        <f>'2016 ERU'!F5+'2017 ERU'!F5+'2018 ERU'!F5+'2019 ERU'!F5+'2020 ERU'!F5+'2021 ERU'!F5</f>
        <v>0</v>
      </c>
      <c r="G5" s="68">
        <f>'2016 ERU'!G5+'2017 ERU'!G5+'2018 ERU'!G5+'2019 ERU'!G5+'2020 ERU'!G5+'2021 ERU'!G5</f>
        <v>0</v>
      </c>
      <c r="H5" s="68">
        <f>'2016 ERU'!H5+'2017 ERU'!H5+'2018 ERU'!H5+'2019 ERU'!H5+'2020 ERU'!H5+'2021 ERU'!H5</f>
        <v>0</v>
      </c>
      <c r="I5" s="68">
        <f>'2016 ERU'!I5+'2017 ERU'!I5+'2018 ERU'!I5+'2019 ERU'!I5+'2020 ERU'!I5+'2021 ERU'!I5</f>
        <v>0</v>
      </c>
      <c r="J5" s="68">
        <f>'2016 ERU'!J5+'2017 ERU'!J5+'2018 ERU'!J5+'2019 ERU'!J5+'2020 ERU'!J5+'2021 ERU'!J5</f>
        <v>0</v>
      </c>
      <c r="K5" s="68">
        <f>'2016 ERU'!K5+'2017 ERU'!K5+'2018 ERU'!K5+'2019 ERU'!K5+'2020 ERU'!K5+'2021 ERU'!K5</f>
        <v>0</v>
      </c>
      <c r="L5" s="68">
        <f>'2016 ERU'!L5+'2017 ERU'!L5+'2018 ERU'!L5+'2019 ERU'!L5+'2020 ERU'!L5+'2021 ERU'!L5</f>
        <v>0</v>
      </c>
      <c r="M5" s="68">
        <f>'2016 ERU'!M5+'2017 ERU'!M5+'2018 ERU'!M5+'2019 ERU'!M5+'2020 ERU'!M5+'2021 ERU'!M5</f>
        <v>0</v>
      </c>
      <c r="N5" s="68">
        <f>'2016 ERU'!N5+'2017 ERU'!N5+'2018 ERU'!N5+'2019 ERU'!N5+'2020 ERU'!N5+'2021 ERU'!N5</f>
        <v>0</v>
      </c>
      <c r="O5" s="68">
        <f>'2016 ERU'!O5+'2017 ERU'!O5+'2018 ERU'!O5+'2019 ERU'!O5+'2020 ERU'!O5+'2021 ERU'!O5</f>
        <v>0</v>
      </c>
      <c r="P5" s="68">
        <f>'2016 ERU'!P5+'2017 ERU'!P5+'2018 ERU'!P5+'2019 ERU'!P5+'2020 ERU'!P5+'2021 ERU'!P5</f>
        <v>0</v>
      </c>
      <c r="Q5" s="68">
        <f>'2016 ERU'!Q5+'2017 ERU'!Q5+'2018 ERU'!Q5+'2019 ERU'!Q5+'2020 ERU'!Q5+'2021 ERU'!Q5</f>
        <v>0</v>
      </c>
      <c r="R5" s="68">
        <f>'2016 ERU'!R5+'2017 ERU'!R5+'2018 ERU'!R5+'2019 ERU'!R5+'2020 ERU'!R5+'2021 ERU'!R5</f>
        <v>0</v>
      </c>
      <c r="S5" s="68">
        <f>'2016 ERU'!S5+'2017 ERU'!S5+'2018 ERU'!S5+'2019 ERU'!S5+'2020 ERU'!S5+'2021 ERU'!S5</f>
        <v>0</v>
      </c>
      <c r="T5" s="68">
        <f>'2016 ERU'!T5+'2017 ERU'!T5+'2018 ERU'!T5+'2019 ERU'!T5+'2020 ERU'!T5+'2021 ERU'!T5</f>
        <v>0</v>
      </c>
      <c r="U5" s="68">
        <f>'2016 ERU'!U5+'2017 ERU'!U5+'2018 ERU'!U5+'2019 ERU'!U5+'2020 ERU'!U5+'2021 ERU'!U5</f>
        <v>0</v>
      </c>
      <c r="V5" s="68">
        <f>'2016 ERU'!V5+'2017 ERU'!V5+'2018 ERU'!V5+'2019 ERU'!V5+'2020 ERU'!V5+'2021 ERU'!V5</f>
        <v>0</v>
      </c>
      <c r="W5" s="68">
        <f>'2016 ERU'!W5+'2017 ERU'!W5+'2018 ERU'!W5+'2019 ERU'!W5+'2020 ERU'!W5+'2021 ERU'!W5</f>
        <v>0</v>
      </c>
      <c r="X5" s="68">
        <f>'2016 ERU'!X5+'2017 ERU'!X5+'2018 ERU'!X5+'2019 ERU'!X5+'2020 ERU'!X5+'2021 ERU'!X5</f>
        <v>0</v>
      </c>
      <c r="Y5" s="68">
        <f>'2016 ERU'!Y5+'2017 ERU'!Y5+'2018 ERU'!Y5+'2019 ERU'!Y5+'2020 ERU'!Y5+'2021 ERU'!Y5</f>
        <v>0</v>
      </c>
      <c r="Z5" s="68">
        <f>'2016 ERU'!Z5+'2017 ERU'!Z5+'2018 ERU'!Z5+'2019 ERU'!Z5+'2020 ERU'!Z5+'2021 ERU'!Z5</f>
        <v>0</v>
      </c>
      <c r="AA5" s="68">
        <f>'2016 ERU'!AA5+'2017 ERU'!AA5+'2018 ERU'!AA5+'2019 ERU'!AA5+'2020 ERU'!AA5+'2021 ERU'!AA5</f>
        <v>0</v>
      </c>
      <c r="AB5" s="68">
        <f>'2016 ERU'!AB5+'2017 ERU'!AB5+'2018 ERU'!AB5+'2019 ERU'!AB5+'2020 ERU'!AB5+'2021 ERU'!AB5</f>
        <v>0</v>
      </c>
      <c r="AC5" s="68">
        <f>'2016 ERU'!AC5+'2017 ERU'!AC5+'2018 ERU'!AC5+'2019 ERU'!AC5+'2020 ERU'!AC5+'2021 ERU'!AC5</f>
        <v>0</v>
      </c>
      <c r="AD5" s="68">
        <f>'2016 ERU'!AD5+'2017 ERU'!AD5+'2018 ERU'!AD5+'2019 ERU'!AD5+'2020 ERU'!AD5+'2021 ERU'!AD5</f>
        <v>0</v>
      </c>
      <c r="AE5" s="68">
        <f>'2016 ERU'!AE5+'2017 ERU'!AE5+'2018 ERU'!AE5+'2019 ERU'!AE5+'2020 ERU'!AE5+'2021 ERU'!AE5</f>
        <v>0</v>
      </c>
      <c r="AF5" s="68">
        <f>'2016 ERU'!AF5+'2017 ERU'!AF5+'2018 ERU'!AF5+'2019 ERU'!AF5+'2020 ERU'!AF5+'2021 ERU'!AF5</f>
        <v>0</v>
      </c>
      <c r="AG5" s="68">
        <f>'2016 ERU'!AG5+'2017 ERU'!AG5+'2018 ERU'!AG5+'2019 ERU'!AG5+'2020 ERU'!AG5+'2021 ERU'!AG5</f>
        <v>0</v>
      </c>
      <c r="AH5" s="68">
        <f>'2016 ERU'!AH5+'2017 ERU'!AH5+'2018 ERU'!AH5+'2019 ERU'!AH5+'2020 ERU'!AH5+'2021 ERU'!AH5</f>
        <v>0</v>
      </c>
      <c r="AI5" s="68">
        <f>'2016 ERU'!AI5+'2017 ERU'!AI5+'2018 ERU'!AI5+'2019 ERU'!AI5+'2020 ERU'!AI5+'2021 ERU'!AI5</f>
        <v>0</v>
      </c>
      <c r="AJ5" s="68">
        <f>'2016 ERU'!AJ5+'2017 ERU'!AJ5+'2018 ERU'!AJ5+'2019 ERU'!AJ5+'2020 ERU'!AJ5+'2021 ERU'!AJ5</f>
        <v>0</v>
      </c>
      <c r="AK5" s="68">
        <f>'2016 ERU'!AK5+'2017 ERU'!AK5+'2018 ERU'!AK5+'2019 ERU'!AK5+'2020 ERU'!AK5+'2021 ERU'!AK5</f>
        <v>0</v>
      </c>
      <c r="AL5" s="68">
        <f>'2016 ERU'!AL5+'2017 ERU'!AL5+'2018 ERU'!AL5+'2019 ERU'!AL5+'2020 ERU'!AL5+'2021 ERU'!AL5</f>
        <v>0</v>
      </c>
      <c r="AM5" s="68">
        <f>'2016 ERU'!AM5+'2017 ERU'!AM5+'2018 ERU'!AM5+'2019 ERU'!AM5+'2020 ERU'!AM5+'2021 ERU'!AM5</f>
        <v>0</v>
      </c>
      <c r="AN5" s="79">
        <f>'2016 ERU'!AN5+'2017 ERU'!AN5+'2018 ERU'!AN5+'2019 ERU'!AN5+'2020 ERU'!AN5+'2021 ERU'!AN5</f>
        <v>0</v>
      </c>
    </row>
    <row r="6" spans="1:40" x14ac:dyDescent="0.15">
      <c r="A6" s="72" t="s">
        <v>10</v>
      </c>
      <c r="B6" s="80">
        <f t="shared" si="1"/>
        <v>0</v>
      </c>
      <c r="C6" s="68">
        <f>'2016 ERU'!C6+'2017 ERU'!C6+'2018 ERU'!C6</f>
        <v>0</v>
      </c>
      <c r="D6" s="68">
        <f>'2016 ERU'!D6+'2017 ERU'!D6+'2018 ERU'!D6+'2019 ERU'!D6+'2020 ERU'!D6+'2021 ERU'!D6</f>
        <v>0</v>
      </c>
      <c r="E6" s="32">
        <f>'2016 ERU'!E6+'2017 ERU'!E6+'2018 ERU'!E6+'2019 ERU'!E6+'2020 ERU'!E6+'2021 ERU'!E6</f>
        <v>0</v>
      </c>
      <c r="F6" s="68">
        <f>'2016 ERU'!F6+'2017 ERU'!F6+'2018 ERU'!F6+'2019 ERU'!F6+'2020 ERU'!F6+'2021 ERU'!F6</f>
        <v>0</v>
      </c>
      <c r="G6" s="68">
        <f>'2016 ERU'!G6+'2017 ERU'!G6+'2018 ERU'!G6+'2019 ERU'!G6+'2020 ERU'!G6+'2021 ERU'!G6</f>
        <v>0</v>
      </c>
      <c r="H6" s="68">
        <f>'2016 ERU'!H6+'2017 ERU'!H6+'2018 ERU'!H6+'2019 ERU'!H6+'2020 ERU'!H6+'2021 ERU'!H6</f>
        <v>0</v>
      </c>
      <c r="I6" s="68">
        <f>'2016 ERU'!I6+'2017 ERU'!I6+'2018 ERU'!I6+'2019 ERU'!I6+'2020 ERU'!I6+'2021 ERU'!I6</f>
        <v>0</v>
      </c>
      <c r="J6" s="68">
        <f>'2016 ERU'!J6+'2017 ERU'!J6+'2018 ERU'!J6+'2019 ERU'!J6+'2020 ERU'!J6+'2021 ERU'!J6</f>
        <v>0</v>
      </c>
      <c r="K6" s="68">
        <f>'2016 ERU'!K6+'2017 ERU'!K6+'2018 ERU'!K6+'2019 ERU'!K6+'2020 ERU'!K6+'2021 ERU'!K6</f>
        <v>0</v>
      </c>
      <c r="L6" s="68">
        <f>'2016 ERU'!L6+'2017 ERU'!L6+'2018 ERU'!L6+'2019 ERU'!L6+'2020 ERU'!L6+'2021 ERU'!L6</f>
        <v>0</v>
      </c>
      <c r="M6" s="68">
        <f>'2016 ERU'!M6+'2017 ERU'!M6+'2018 ERU'!M6+'2019 ERU'!M6+'2020 ERU'!M6+'2021 ERU'!M6</f>
        <v>0</v>
      </c>
      <c r="N6" s="68">
        <f>'2016 ERU'!N6+'2017 ERU'!N6+'2018 ERU'!N6+'2019 ERU'!N6+'2020 ERU'!N6+'2021 ERU'!N6</f>
        <v>0</v>
      </c>
      <c r="O6" s="68">
        <f>'2016 ERU'!O6+'2017 ERU'!O6+'2018 ERU'!O6+'2019 ERU'!O6+'2020 ERU'!O6+'2021 ERU'!O6</f>
        <v>0</v>
      </c>
      <c r="P6" s="68">
        <f>'2016 ERU'!P6+'2017 ERU'!P6+'2018 ERU'!P6+'2019 ERU'!P6+'2020 ERU'!P6+'2021 ERU'!P6</f>
        <v>0</v>
      </c>
      <c r="Q6" s="68">
        <f>'2016 ERU'!Q6+'2017 ERU'!Q6+'2018 ERU'!Q6+'2019 ERU'!Q6+'2020 ERU'!Q6+'2021 ERU'!Q6</f>
        <v>0</v>
      </c>
      <c r="R6" s="68">
        <f>'2016 ERU'!R6+'2017 ERU'!R6+'2018 ERU'!R6+'2019 ERU'!R6+'2020 ERU'!R6+'2021 ERU'!R6</f>
        <v>0</v>
      </c>
      <c r="S6" s="68">
        <f>'2016 ERU'!S6+'2017 ERU'!S6+'2018 ERU'!S6+'2019 ERU'!S6+'2020 ERU'!S6+'2021 ERU'!S6</f>
        <v>0</v>
      </c>
      <c r="T6" s="68">
        <f>'2016 ERU'!T6+'2017 ERU'!T6+'2018 ERU'!T6+'2019 ERU'!T6+'2020 ERU'!T6+'2021 ERU'!T6</f>
        <v>0</v>
      </c>
      <c r="U6" s="68">
        <f>'2016 ERU'!U6+'2017 ERU'!U6+'2018 ERU'!U6+'2019 ERU'!U6+'2020 ERU'!U6+'2021 ERU'!U6</f>
        <v>0</v>
      </c>
      <c r="V6" s="68">
        <f>'2016 ERU'!V6+'2017 ERU'!V6+'2018 ERU'!V6+'2019 ERU'!V6+'2020 ERU'!V6+'2021 ERU'!V6</f>
        <v>0</v>
      </c>
      <c r="W6" s="68">
        <f>'2016 ERU'!W6+'2017 ERU'!W6+'2018 ERU'!W6+'2019 ERU'!W6+'2020 ERU'!W6+'2021 ERU'!W6</f>
        <v>0</v>
      </c>
      <c r="X6" s="68">
        <f>'2016 ERU'!X6+'2017 ERU'!X6+'2018 ERU'!X6+'2019 ERU'!X6+'2020 ERU'!X6+'2021 ERU'!X6</f>
        <v>0</v>
      </c>
      <c r="Y6" s="68">
        <f>'2016 ERU'!Y6+'2017 ERU'!Y6+'2018 ERU'!Y6+'2019 ERU'!Y6+'2020 ERU'!Y6+'2021 ERU'!Y6</f>
        <v>0</v>
      </c>
      <c r="Z6" s="68">
        <f>'2016 ERU'!Z6+'2017 ERU'!Z6+'2018 ERU'!Z6+'2019 ERU'!Z6+'2020 ERU'!Z6+'2021 ERU'!Z6</f>
        <v>0</v>
      </c>
      <c r="AA6" s="68">
        <f>'2016 ERU'!AA6+'2017 ERU'!AA6+'2018 ERU'!AA6+'2019 ERU'!AA6+'2020 ERU'!AA6+'2021 ERU'!AA6</f>
        <v>0</v>
      </c>
      <c r="AB6" s="68">
        <f>'2016 ERU'!AB6+'2017 ERU'!AB6+'2018 ERU'!AB6+'2019 ERU'!AB6+'2020 ERU'!AB6+'2021 ERU'!AB6</f>
        <v>0</v>
      </c>
      <c r="AC6" s="68">
        <f>'2016 ERU'!AC6+'2017 ERU'!AC6+'2018 ERU'!AC6+'2019 ERU'!AC6+'2020 ERU'!AC6+'2021 ERU'!AC6</f>
        <v>0</v>
      </c>
      <c r="AD6" s="68">
        <f>'2016 ERU'!AD6+'2017 ERU'!AD6+'2018 ERU'!AD6+'2019 ERU'!AD6+'2020 ERU'!AD6+'2021 ERU'!AD6</f>
        <v>0</v>
      </c>
      <c r="AE6" s="68">
        <f>'2016 ERU'!AE6+'2017 ERU'!AE6+'2018 ERU'!AE6+'2019 ERU'!AE6+'2020 ERU'!AE6+'2021 ERU'!AE6</f>
        <v>0</v>
      </c>
      <c r="AF6" s="68">
        <f>'2016 ERU'!AF6+'2017 ERU'!AF6+'2018 ERU'!AF6+'2019 ERU'!AF6+'2020 ERU'!AF6+'2021 ERU'!AF6</f>
        <v>0</v>
      </c>
      <c r="AG6" s="68">
        <f>'2016 ERU'!AG6+'2017 ERU'!AG6+'2018 ERU'!AG6+'2019 ERU'!AG6+'2020 ERU'!AG6+'2021 ERU'!AG6</f>
        <v>0</v>
      </c>
      <c r="AH6" s="68">
        <f>'2016 ERU'!AH6+'2017 ERU'!AH6+'2018 ERU'!AH6+'2019 ERU'!AH6+'2020 ERU'!AH6+'2021 ERU'!AH6</f>
        <v>0</v>
      </c>
      <c r="AI6" s="68">
        <f>'2016 ERU'!AI6+'2017 ERU'!AI6+'2018 ERU'!AI6+'2019 ERU'!AI6+'2020 ERU'!AI6+'2021 ERU'!AI6</f>
        <v>0</v>
      </c>
      <c r="AJ6" s="68">
        <f>'2016 ERU'!AJ6+'2017 ERU'!AJ6+'2018 ERU'!AJ6+'2019 ERU'!AJ6+'2020 ERU'!AJ6+'2021 ERU'!AJ6</f>
        <v>0</v>
      </c>
      <c r="AK6" s="68">
        <f>'2016 ERU'!AK6+'2017 ERU'!AK6+'2018 ERU'!AK6+'2019 ERU'!AK6+'2020 ERU'!AK6+'2021 ERU'!AK6</f>
        <v>0</v>
      </c>
      <c r="AL6" s="68">
        <f>'2016 ERU'!AL6+'2017 ERU'!AL6+'2018 ERU'!AL6+'2019 ERU'!AL6+'2020 ERU'!AL6+'2021 ERU'!AL6</f>
        <v>0</v>
      </c>
      <c r="AM6" s="68">
        <f>'2016 ERU'!AM6+'2017 ERU'!AM6+'2018 ERU'!AM6+'2019 ERU'!AM6+'2020 ERU'!AM6+'2021 ERU'!AM6</f>
        <v>0</v>
      </c>
      <c r="AN6" s="79">
        <f>'2016 ERU'!AN6+'2017 ERU'!AN6+'2018 ERU'!AN6+'2019 ERU'!AN6+'2020 ERU'!AN6+'2021 ERU'!AN6</f>
        <v>0</v>
      </c>
    </row>
    <row r="7" spans="1:40" x14ac:dyDescent="0.15">
      <c r="A7" s="72" t="s">
        <v>8</v>
      </c>
      <c r="B7" s="80">
        <f t="shared" si="1"/>
        <v>3267881</v>
      </c>
      <c r="C7" s="68">
        <f>'2016 ERU'!C7+'2017 ERU'!C7+'2018 ERU'!C7</f>
        <v>0</v>
      </c>
      <c r="D7" s="68">
        <f>'2016 ERU'!D7+'2017 ERU'!D7+'2018 ERU'!D7+'2019 ERU'!D7+'2020 ERU'!D7+'2021 ERU'!D7</f>
        <v>0</v>
      </c>
      <c r="E7" s="68">
        <f>'2016 ERU'!E7+'2017 ERU'!E7+'2018 ERU'!E7+'2019 ERU'!E7+'2020 ERU'!E7+'2021 ERU'!E7</f>
        <v>0</v>
      </c>
      <c r="F7" s="32">
        <f>'2016 ERU'!F7+'2017 ERU'!F7+'2018 ERU'!F7+'2019 ERU'!F7+'2020 ERU'!F7+'2021 ERU'!F7</f>
        <v>3267881</v>
      </c>
      <c r="G7" s="68">
        <f>'2016 ERU'!G7+'2017 ERU'!G7+'2018 ERU'!G7+'2019 ERU'!G7+'2020 ERU'!G7+'2021 ERU'!G7</f>
        <v>0</v>
      </c>
      <c r="H7" s="68">
        <f>'2016 ERU'!H7+'2017 ERU'!H7+'2018 ERU'!H7+'2019 ERU'!H7+'2020 ERU'!H7+'2021 ERU'!H7</f>
        <v>0</v>
      </c>
      <c r="I7" s="68">
        <f>'2016 ERU'!I7+'2017 ERU'!I7+'2018 ERU'!I7+'2019 ERU'!I7+'2020 ERU'!I7+'2021 ERU'!I7</f>
        <v>0</v>
      </c>
      <c r="J7" s="68">
        <f>'2016 ERU'!J7+'2017 ERU'!J7+'2018 ERU'!J7+'2019 ERU'!J7+'2020 ERU'!J7+'2021 ERU'!J7</f>
        <v>0</v>
      </c>
      <c r="K7" s="68">
        <f>'2016 ERU'!K7+'2017 ERU'!K7+'2018 ERU'!K7+'2019 ERU'!K7+'2020 ERU'!K7+'2021 ERU'!K7</f>
        <v>0</v>
      </c>
      <c r="L7" s="68">
        <f>'2016 ERU'!L7+'2017 ERU'!L7+'2018 ERU'!L7+'2019 ERU'!L7+'2020 ERU'!L7+'2021 ERU'!L7</f>
        <v>0</v>
      </c>
      <c r="M7" s="68">
        <f>'2016 ERU'!M7+'2017 ERU'!M7+'2018 ERU'!M7+'2019 ERU'!M7+'2020 ERU'!M7+'2021 ERU'!M7</f>
        <v>0</v>
      </c>
      <c r="N7" s="68">
        <f>'2016 ERU'!N7+'2017 ERU'!N7+'2018 ERU'!N7+'2019 ERU'!N7+'2020 ERU'!N7+'2021 ERU'!N7</f>
        <v>0</v>
      </c>
      <c r="O7" s="68">
        <f>'2016 ERU'!O7+'2017 ERU'!O7+'2018 ERU'!O7+'2019 ERU'!O7+'2020 ERU'!O7+'2021 ERU'!O7</f>
        <v>0</v>
      </c>
      <c r="P7" s="68">
        <f>'2016 ERU'!P7+'2017 ERU'!P7+'2018 ERU'!P7+'2019 ERU'!P7+'2020 ERU'!P7+'2021 ERU'!P7</f>
        <v>0</v>
      </c>
      <c r="Q7" s="68">
        <f>'2016 ERU'!Q7+'2017 ERU'!Q7+'2018 ERU'!Q7+'2019 ERU'!Q7+'2020 ERU'!Q7+'2021 ERU'!Q7</f>
        <v>0</v>
      </c>
      <c r="R7" s="68">
        <f>'2016 ERU'!R7+'2017 ERU'!R7+'2018 ERU'!R7+'2019 ERU'!R7+'2020 ERU'!R7+'2021 ERU'!R7</f>
        <v>0</v>
      </c>
      <c r="S7" s="68">
        <f>'2016 ERU'!S7+'2017 ERU'!S7+'2018 ERU'!S7+'2019 ERU'!S7+'2020 ERU'!S7+'2021 ERU'!S7</f>
        <v>0</v>
      </c>
      <c r="T7" s="68">
        <f>'2016 ERU'!T7+'2017 ERU'!T7+'2018 ERU'!T7+'2019 ERU'!T7+'2020 ERU'!T7+'2021 ERU'!T7</f>
        <v>0</v>
      </c>
      <c r="U7" s="68">
        <f>'2016 ERU'!U7+'2017 ERU'!U7+'2018 ERU'!U7+'2019 ERU'!U7+'2020 ERU'!U7+'2021 ERU'!U7</f>
        <v>0</v>
      </c>
      <c r="V7" s="68">
        <f>'2016 ERU'!V7+'2017 ERU'!V7+'2018 ERU'!V7+'2019 ERU'!V7+'2020 ERU'!V7+'2021 ERU'!V7</f>
        <v>0</v>
      </c>
      <c r="W7" s="68">
        <f>'2016 ERU'!W7+'2017 ERU'!W7+'2018 ERU'!W7+'2019 ERU'!W7+'2020 ERU'!W7+'2021 ERU'!W7</f>
        <v>0</v>
      </c>
      <c r="X7" s="68">
        <f>'2016 ERU'!X7+'2017 ERU'!X7+'2018 ERU'!X7+'2019 ERU'!X7+'2020 ERU'!X7+'2021 ERU'!X7</f>
        <v>0</v>
      </c>
      <c r="Y7" s="68">
        <f>'2016 ERU'!Y7+'2017 ERU'!Y7+'2018 ERU'!Y7+'2019 ERU'!Y7+'2020 ERU'!Y7+'2021 ERU'!Y7</f>
        <v>0</v>
      </c>
      <c r="Z7" s="68">
        <f>'2016 ERU'!Z7+'2017 ERU'!Z7+'2018 ERU'!Z7+'2019 ERU'!Z7+'2020 ERU'!Z7+'2021 ERU'!Z7</f>
        <v>0</v>
      </c>
      <c r="AA7" s="68">
        <f>'2016 ERU'!AA7+'2017 ERU'!AA7+'2018 ERU'!AA7+'2019 ERU'!AA7+'2020 ERU'!AA7+'2021 ERU'!AA7</f>
        <v>0</v>
      </c>
      <c r="AB7" s="68">
        <f>'2016 ERU'!AB7+'2017 ERU'!AB7+'2018 ERU'!AB7+'2019 ERU'!AB7+'2020 ERU'!AB7+'2021 ERU'!AB7</f>
        <v>0</v>
      </c>
      <c r="AC7" s="68">
        <f>'2016 ERU'!AC7+'2017 ERU'!AC7+'2018 ERU'!AC7+'2019 ERU'!AC7+'2020 ERU'!AC7+'2021 ERU'!AC7</f>
        <v>0</v>
      </c>
      <c r="AD7" s="68">
        <f>'2016 ERU'!AD7+'2017 ERU'!AD7+'2018 ERU'!AD7+'2019 ERU'!AD7+'2020 ERU'!AD7+'2021 ERU'!AD7</f>
        <v>0</v>
      </c>
      <c r="AE7" s="68">
        <f>'2016 ERU'!AE7+'2017 ERU'!AE7+'2018 ERU'!AE7+'2019 ERU'!AE7+'2020 ERU'!AE7+'2021 ERU'!AE7</f>
        <v>0</v>
      </c>
      <c r="AF7" s="68">
        <f>'2016 ERU'!AF7+'2017 ERU'!AF7+'2018 ERU'!AF7+'2019 ERU'!AF7+'2020 ERU'!AF7+'2021 ERU'!AF7</f>
        <v>0</v>
      </c>
      <c r="AG7" s="68">
        <f>'2016 ERU'!AG7+'2017 ERU'!AG7+'2018 ERU'!AG7+'2019 ERU'!AG7+'2020 ERU'!AG7+'2021 ERU'!AG7</f>
        <v>0</v>
      </c>
      <c r="AH7" s="68">
        <f>'2016 ERU'!AH7+'2017 ERU'!AH7+'2018 ERU'!AH7+'2019 ERU'!AH7+'2020 ERU'!AH7+'2021 ERU'!AH7</f>
        <v>0</v>
      </c>
      <c r="AI7" s="68">
        <f>'2016 ERU'!AI7+'2017 ERU'!AI7+'2018 ERU'!AI7+'2019 ERU'!AI7+'2020 ERU'!AI7+'2021 ERU'!AI7</f>
        <v>0</v>
      </c>
      <c r="AJ7" s="68">
        <f>'2016 ERU'!AJ7+'2017 ERU'!AJ7+'2018 ERU'!AJ7+'2019 ERU'!AJ7+'2020 ERU'!AJ7+'2021 ERU'!AJ7</f>
        <v>0</v>
      </c>
      <c r="AK7" s="68">
        <f>'2016 ERU'!AK7+'2017 ERU'!AK7+'2018 ERU'!AK7+'2019 ERU'!AK7+'2020 ERU'!AK7+'2021 ERU'!AK7</f>
        <v>0</v>
      </c>
      <c r="AL7" s="68">
        <f>'2016 ERU'!AL7+'2017 ERU'!AL7+'2018 ERU'!AL7+'2019 ERU'!AL7+'2020 ERU'!AL7+'2021 ERU'!AL7</f>
        <v>0</v>
      </c>
      <c r="AM7" s="68">
        <f>'2016 ERU'!AM7+'2017 ERU'!AM7+'2018 ERU'!AM7+'2019 ERU'!AM7+'2020 ERU'!AM7+'2021 ERU'!AM7</f>
        <v>0</v>
      </c>
      <c r="AN7" s="79">
        <f>'2016 ERU'!AN7+'2017 ERU'!AN7+'2018 ERU'!AN7+'2019 ERU'!AN7+'2020 ERU'!AN7+'2021 ERU'!AN7</f>
        <v>0</v>
      </c>
    </row>
    <row r="8" spans="1:40" x14ac:dyDescent="0.15">
      <c r="A8" s="72" t="s">
        <v>16</v>
      </c>
      <c r="B8" s="80">
        <f t="shared" si="1"/>
        <v>620328</v>
      </c>
      <c r="C8" s="68">
        <f>'2016 ERU'!C8+'2017 ERU'!C8+'2018 ERU'!C8</f>
        <v>0</v>
      </c>
      <c r="D8" s="68">
        <f>'2016 ERU'!D8+'2017 ERU'!D8+'2018 ERU'!D8+'2019 ERU'!D8+'2020 ERU'!D8+'2021 ERU'!D8</f>
        <v>0</v>
      </c>
      <c r="E8" s="68">
        <f>'2016 ERU'!E8+'2017 ERU'!E8+'2018 ERU'!E8+'2019 ERU'!E8+'2020 ERU'!E8+'2021 ERU'!E8</f>
        <v>0</v>
      </c>
      <c r="F8" s="68">
        <f>'2016 ERU'!F8+'2017 ERU'!F8+'2018 ERU'!F8+'2019 ERU'!F8+'2020 ERU'!F8+'2021 ERU'!F8</f>
        <v>0</v>
      </c>
      <c r="G8" s="32">
        <f>'2016 ERU'!G8+'2017 ERU'!G8+'2018 ERU'!G8+'2019 ERU'!G8+'2020 ERU'!G8+'2021 ERU'!G8</f>
        <v>620328</v>
      </c>
      <c r="H8" s="68">
        <f>'2016 ERU'!H8+'2017 ERU'!H8+'2018 ERU'!H8+'2019 ERU'!H8+'2020 ERU'!H8+'2021 ERU'!H8</f>
        <v>0</v>
      </c>
      <c r="I8" s="68">
        <f>'2016 ERU'!I8+'2017 ERU'!I8+'2018 ERU'!I8+'2019 ERU'!I8+'2020 ERU'!I8+'2021 ERU'!I8</f>
        <v>0</v>
      </c>
      <c r="J8" s="68">
        <f>'2016 ERU'!J8+'2017 ERU'!J8+'2018 ERU'!J8+'2019 ERU'!J8+'2020 ERU'!J8+'2021 ERU'!J8</f>
        <v>0</v>
      </c>
      <c r="K8" s="68">
        <f>'2016 ERU'!K8+'2017 ERU'!K8+'2018 ERU'!K8+'2019 ERU'!K8+'2020 ERU'!K8+'2021 ERU'!K8</f>
        <v>0</v>
      </c>
      <c r="L8" s="68">
        <f>'2016 ERU'!L8+'2017 ERU'!L8+'2018 ERU'!L8+'2019 ERU'!L8+'2020 ERU'!L8+'2021 ERU'!L8</f>
        <v>0</v>
      </c>
      <c r="M8" s="68">
        <f>'2016 ERU'!M8+'2017 ERU'!M8+'2018 ERU'!M8+'2019 ERU'!M8+'2020 ERU'!M8+'2021 ERU'!M8</f>
        <v>0</v>
      </c>
      <c r="N8" s="68">
        <f>'2016 ERU'!N8+'2017 ERU'!N8+'2018 ERU'!N8+'2019 ERU'!N8+'2020 ERU'!N8+'2021 ERU'!N8</f>
        <v>0</v>
      </c>
      <c r="O8" s="68">
        <f>'2016 ERU'!O8+'2017 ERU'!O8+'2018 ERU'!O8+'2019 ERU'!O8+'2020 ERU'!O8+'2021 ERU'!O8</f>
        <v>0</v>
      </c>
      <c r="P8" s="68">
        <f>'2016 ERU'!P8+'2017 ERU'!P8+'2018 ERU'!P8+'2019 ERU'!P8+'2020 ERU'!P8+'2021 ERU'!P8</f>
        <v>0</v>
      </c>
      <c r="Q8" s="68">
        <f>'2016 ERU'!Q8+'2017 ERU'!Q8+'2018 ERU'!Q8+'2019 ERU'!Q8+'2020 ERU'!Q8+'2021 ERU'!Q8</f>
        <v>0</v>
      </c>
      <c r="R8" s="68">
        <f>'2016 ERU'!R8+'2017 ERU'!R8+'2018 ERU'!R8+'2019 ERU'!R8+'2020 ERU'!R8+'2021 ERU'!R8</f>
        <v>0</v>
      </c>
      <c r="S8" s="68">
        <f>'2016 ERU'!S8+'2017 ERU'!S8+'2018 ERU'!S8+'2019 ERU'!S8+'2020 ERU'!S8+'2021 ERU'!S8</f>
        <v>0</v>
      </c>
      <c r="T8" s="68">
        <f>'2016 ERU'!T8+'2017 ERU'!T8+'2018 ERU'!T8+'2019 ERU'!T8+'2020 ERU'!T8+'2021 ERU'!T8</f>
        <v>0</v>
      </c>
      <c r="U8" s="68">
        <f>'2016 ERU'!U8+'2017 ERU'!U8+'2018 ERU'!U8+'2019 ERU'!U8+'2020 ERU'!U8+'2021 ERU'!U8</f>
        <v>0</v>
      </c>
      <c r="V8" s="68">
        <f>'2016 ERU'!V8+'2017 ERU'!V8+'2018 ERU'!V8+'2019 ERU'!V8+'2020 ERU'!V8+'2021 ERU'!V8</f>
        <v>0</v>
      </c>
      <c r="W8" s="68">
        <f>'2016 ERU'!W8+'2017 ERU'!W8+'2018 ERU'!W8+'2019 ERU'!W8+'2020 ERU'!W8+'2021 ERU'!W8</f>
        <v>0</v>
      </c>
      <c r="X8" s="68">
        <f>'2016 ERU'!X8+'2017 ERU'!X8+'2018 ERU'!X8+'2019 ERU'!X8+'2020 ERU'!X8+'2021 ERU'!X8</f>
        <v>0</v>
      </c>
      <c r="Y8" s="68">
        <f>'2016 ERU'!Y8+'2017 ERU'!Y8+'2018 ERU'!Y8+'2019 ERU'!Y8+'2020 ERU'!Y8+'2021 ERU'!Y8</f>
        <v>0</v>
      </c>
      <c r="Z8" s="68">
        <f>'2016 ERU'!Z8+'2017 ERU'!Z8+'2018 ERU'!Z8+'2019 ERU'!Z8+'2020 ERU'!Z8+'2021 ERU'!Z8</f>
        <v>0</v>
      </c>
      <c r="AA8" s="68">
        <f>'2016 ERU'!AA8+'2017 ERU'!AA8+'2018 ERU'!AA8+'2019 ERU'!AA8+'2020 ERU'!AA8+'2021 ERU'!AA8</f>
        <v>0</v>
      </c>
      <c r="AB8" s="68">
        <f>'2016 ERU'!AB8+'2017 ERU'!AB8+'2018 ERU'!AB8+'2019 ERU'!AB8+'2020 ERU'!AB8+'2021 ERU'!AB8</f>
        <v>0</v>
      </c>
      <c r="AC8" s="68">
        <f>'2016 ERU'!AC8+'2017 ERU'!AC8+'2018 ERU'!AC8+'2019 ERU'!AC8+'2020 ERU'!AC8+'2021 ERU'!AC8</f>
        <v>0</v>
      </c>
      <c r="AD8" s="68">
        <f>'2016 ERU'!AD8+'2017 ERU'!AD8+'2018 ERU'!AD8+'2019 ERU'!AD8+'2020 ERU'!AD8+'2021 ERU'!AD8</f>
        <v>0</v>
      </c>
      <c r="AE8" s="68">
        <f>'2016 ERU'!AE8+'2017 ERU'!AE8+'2018 ERU'!AE8+'2019 ERU'!AE8+'2020 ERU'!AE8+'2021 ERU'!AE8</f>
        <v>0</v>
      </c>
      <c r="AF8" s="68">
        <f>'2016 ERU'!AF8+'2017 ERU'!AF8+'2018 ERU'!AF8+'2019 ERU'!AF8+'2020 ERU'!AF8+'2021 ERU'!AF8</f>
        <v>0</v>
      </c>
      <c r="AG8" s="68">
        <f>'2016 ERU'!AG8+'2017 ERU'!AG8+'2018 ERU'!AG8+'2019 ERU'!AG8+'2020 ERU'!AG8+'2021 ERU'!AG8</f>
        <v>0</v>
      </c>
      <c r="AH8" s="68">
        <f>'2016 ERU'!AH8+'2017 ERU'!AH8+'2018 ERU'!AH8+'2019 ERU'!AH8+'2020 ERU'!AH8+'2021 ERU'!AH8</f>
        <v>0</v>
      </c>
      <c r="AI8" s="68">
        <f>'2016 ERU'!AI8+'2017 ERU'!AI8+'2018 ERU'!AI8+'2019 ERU'!AI8+'2020 ERU'!AI8+'2021 ERU'!AI8</f>
        <v>0</v>
      </c>
      <c r="AJ8" s="68">
        <f>'2016 ERU'!AJ8+'2017 ERU'!AJ8+'2018 ERU'!AJ8+'2019 ERU'!AJ8+'2020 ERU'!AJ8+'2021 ERU'!AJ8</f>
        <v>0</v>
      </c>
      <c r="AK8" s="68">
        <f>'2016 ERU'!AK8+'2017 ERU'!AK8+'2018 ERU'!AK8+'2019 ERU'!AK8+'2020 ERU'!AK8+'2021 ERU'!AK8</f>
        <v>0</v>
      </c>
      <c r="AL8" s="68">
        <f>'2016 ERU'!AL8+'2017 ERU'!AL8+'2018 ERU'!AL8+'2019 ERU'!AL8+'2020 ERU'!AL8+'2021 ERU'!AL8</f>
        <v>0</v>
      </c>
      <c r="AM8" s="68">
        <f>'2016 ERU'!AM8+'2017 ERU'!AM8+'2018 ERU'!AM8+'2019 ERU'!AM8+'2020 ERU'!AM8+'2021 ERU'!AM8</f>
        <v>0</v>
      </c>
      <c r="AN8" s="79">
        <f>'2016 ERU'!AN8+'2017 ERU'!AN8+'2018 ERU'!AN8+'2019 ERU'!AN8+'2020 ERU'!AN8+'2021 ERU'!AN8</f>
        <v>0</v>
      </c>
    </row>
    <row r="9" spans="1:40" x14ac:dyDescent="0.15">
      <c r="A9" s="72" t="s">
        <v>24</v>
      </c>
      <c r="B9" s="80">
        <f t="shared" si="1"/>
        <v>0</v>
      </c>
      <c r="C9" s="68">
        <f>'2016 ERU'!C9+'2017 ERU'!C9+'2018 ERU'!C9</f>
        <v>0</v>
      </c>
      <c r="D9" s="68">
        <f>'2016 ERU'!D9+'2017 ERU'!D9+'2018 ERU'!D9+'2019 ERU'!D9+'2020 ERU'!D9+'2021 ERU'!D9</f>
        <v>0</v>
      </c>
      <c r="E9" s="68">
        <f>'2016 ERU'!E9+'2017 ERU'!E9+'2018 ERU'!E9+'2019 ERU'!E9+'2020 ERU'!E9+'2021 ERU'!E9</f>
        <v>0</v>
      </c>
      <c r="F9" s="68">
        <f>'2016 ERU'!F9+'2017 ERU'!F9+'2018 ERU'!F9+'2019 ERU'!F9+'2020 ERU'!F9+'2021 ERU'!F9</f>
        <v>0</v>
      </c>
      <c r="G9" s="68">
        <f>'2016 ERU'!G9+'2017 ERU'!G9+'2018 ERU'!G9+'2019 ERU'!G9+'2020 ERU'!G9+'2021 ERU'!G9</f>
        <v>0</v>
      </c>
      <c r="H9" s="32">
        <f>'2016 ERU'!H9+'2017 ERU'!H9+'2018 ERU'!H9+'2019 ERU'!H9+'2020 ERU'!H9+'2021 ERU'!H9</f>
        <v>0</v>
      </c>
      <c r="I9" s="68">
        <f>'2016 ERU'!I9+'2017 ERU'!I9+'2018 ERU'!I9+'2019 ERU'!I9+'2020 ERU'!I9+'2021 ERU'!I9</f>
        <v>0</v>
      </c>
      <c r="J9" s="68">
        <f>'2016 ERU'!J9+'2017 ERU'!J9+'2018 ERU'!J9+'2019 ERU'!J9+'2020 ERU'!J9+'2021 ERU'!J9</f>
        <v>0</v>
      </c>
      <c r="K9" s="68">
        <f>'2016 ERU'!K9+'2017 ERU'!K9+'2018 ERU'!K9+'2019 ERU'!K9+'2020 ERU'!K9+'2021 ERU'!K9</f>
        <v>0</v>
      </c>
      <c r="L9" s="68">
        <f>'2016 ERU'!L9+'2017 ERU'!L9+'2018 ERU'!L9+'2019 ERU'!L9+'2020 ERU'!L9+'2021 ERU'!L9</f>
        <v>0</v>
      </c>
      <c r="M9" s="68">
        <f>'2016 ERU'!M9+'2017 ERU'!M9+'2018 ERU'!M9+'2019 ERU'!M9+'2020 ERU'!M9+'2021 ERU'!M9</f>
        <v>0</v>
      </c>
      <c r="N9" s="68">
        <f>'2016 ERU'!N9+'2017 ERU'!N9+'2018 ERU'!N9+'2019 ERU'!N9+'2020 ERU'!N9+'2021 ERU'!N9</f>
        <v>0</v>
      </c>
      <c r="O9" s="68">
        <f>'2016 ERU'!O9+'2017 ERU'!O9+'2018 ERU'!O9+'2019 ERU'!O9+'2020 ERU'!O9+'2021 ERU'!O9</f>
        <v>0</v>
      </c>
      <c r="P9" s="68">
        <f>'2016 ERU'!P9+'2017 ERU'!P9+'2018 ERU'!P9+'2019 ERU'!P9+'2020 ERU'!P9+'2021 ERU'!P9</f>
        <v>0</v>
      </c>
      <c r="Q9" s="68">
        <f>'2016 ERU'!Q9+'2017 ERU'!Q9+'2018 ERU'!Q9+'2019 ERU'!Q9+'2020 ERU'!Q9+'2021 ERU'!Q9</f>
        <v>0</v>
      </c>
      <c r="R9" s="68">
        <f>'2016 ERU'!R9+'2017 ERU'!R9+'2018 ERU'!R9+'2019 ERU'!R9+'2020 ERU'!R9+'2021 ERU'!R9</f>
        <v>0</v>
      </c>
      <c r="S9" s="68">
        <f>'2016 ERU'!S9+'2017 ERU'!S9+'2018 ERU'!S9+'2019 ERU'!S9+'2020 ERU'!S9+'2021 ERU'!S9</f>
        <v>0</v>
      </c>
      <c r="T9" s="68">
        <f>'2016 ERU'!T9+'2017 ERU'!T9+'2018 ERU'!T9+'2019 ERU'!T9+'2020 ERU'!T9+'2021 ERU'!T9</f>
        <v>0</v>
      </c>
      <c r="U9" s="68">
        <f>'2016 ERU'!U9+'2017 ERU'!U9+'2018 ERU'!U9+'2019 ERU'!U9+'2020 ERU'!U9+'2021 ERU'!U9</f>
        <v>0</v>
      </c>
      <c r="V9" s="68">
        <f>'2016 ERU'!V9+'2017 ERU'!V9+'2018 ERU'!V9+'2019 ERU'!V9+'2020 ERU'!V9+'2021 ERU'!V9</f>
        <v>0</v>
      </c>
      <c r="W9" s="68">
        <f>'2016 ERU'!W9+'2017 ERU'!W9+'2018 ERU'!W9+'2019 ERU'!W9+'2020 ERU'!W9+'2021 ERU'!W9</f>
        <v>0</v>
      </c>
      <c r="X9" s="68">
        <f>'2016 ERU'!X9+'2017 ERU'!X9+'2018 ERU'!X9+'2019 ERU'!X9+'2020 ERU'!X9+'2021 ERU'!X9</f>
        <v>0</v>
      </c>
      <c r="Y9" s="68">
        <f>'2016 ERU'!Y9+'2017 ERU'!Y9+'2018 ERU'!Y9+'2019 ERU'!Y9+'2020 ERU'!Y9+'2021 ERU'!Y9</f>
        <v>0</v>
      </c>
      <c r="Z9" s="68">
        <f>'2016 ERU'!Z9+'2017 ERU'!Z9+'2018 ERU'!Z9+'2019 ERU'!Z9+'2020 ERU'!Z9+'2021 ERU'!Z9</f>
        <v>0</v>
      </c>
      <c r="AA9" s="68">
        <f>'2016 ERU'!AA9+'2017 ERU'!AA9+'2018 ERU'!AA9+'2019 ERU'!AA9+'2020 ERU'!AA9+'2021 ERU'!AA9</f>
        <v>0</v>
      </c>
      <c r="AB9" s="68">
        <f>'2016 ERU'!AB9+'2017 ERU'!AB9+'2018 ERU'!AB9+'2019 ERU'!AB9+'2020 ERU'!AB9+'2021 ERU'!AB9</f>
        <v>0</v>
      </c>
      <c r="AC9" s="68">
        <f>'2016 ERU'!AC9+'2017 ERU'!AC9+'2018 ERU'!AC9+'2019 ERU'!AC9+'2020 ERU'!AC9+'2021 ERU'!AC9</f>
        <v>0</v>
      </c>
      <c r="AD9" s="68">
        <f>'2016 ERU'!AD9+'2017 ERU'!AD9+'2018 ERU'!AD9+'2019 ERU'!AD9+'2020 ERU'!AD9+'2021 ERU'!AD9</f>
        <v>0</v>
      </c>
      <c r="AE9" s="68">
        <f>'2016 ERU'!AE9+'2017 ERU'!AE9+'2018 ERU'!AE9+'2019 ERU'!AE9+'2020 ERU'!AE9+'2021 ERU'!AE9</f>
        <v>0</v>
      </c>
      <c r="AF9" s="68">
        <f>'2016 ERU'!AF9+'2017 ERU'!AF9+'2018 ERU'!AF9+'2019 ERU'!AF9+'2020 ERU'!AF9+'2021 ERU'!AF9</f>
        <v>0</v>
      </c>
      <c r="AG9" s="68">
        <f>'2016 ERU'!AG9+'2017 ERU'!AG9+'2018 ERU'!AG9+'2019 ERU'!AG9+'2020 ERU'!AG9+'2021 ERU'!AG9</f>
        <v>0</v>
      </c>
      <c r="AH9" s="68">
        <f>'2016 ERU'!AH9+'2017 ERU'!AH9+'2018 ERU'!AH9+'2019 ERU'!AH9+'2020 ERU'!AH9+'2021 ERU'!AH9</f>
        <v>0</v>
      </c>
      <c r="AI9" s="68">
        <f>'2016 ERU'!AI9+'2017 ERU'!AI9+'2018 ERU'!AI9+'2019 ERU'!AI9+'2020 ERU'!AI9+'2021 ERU'!AI9</f>
        <v>0</v>
      </c>
      <c r="AJ9" s="68">
        <f>'2016 ERU'!AJ9+'2017 ERU'!AJ9+'2018 ERU'!AJ9+'2019 ERU'!AJ9+'2020 ERU'!AJ9+'2021 ERU'!AJ9</f>
        <v>0</v>
      </c>
      <c r="AK9" s="68">
        <f>'2016 ERU'!AK9+'2017 ERU'!AK9+'2018 ERU'!AK9+'2019 ERU'!AK9+'2020 ERU'!AK9+'2021 ERU'!AK9</f>
        <v>0</v>
      </c>
      <c r="AL9" s="68">
        <f>'2016 ERU'!AL9+'2017 ERU'!AL9+'2018 ERU'!AL9+'2019 ERU'!AL9+'2020 ERU'!AL9+'2021 ERU'!AL9</f>
        <v>0</v>
      </c>
      <c r="AM9" s="68">
        <f>'2016 ERU'!AM9+'2017 ERU'!AM9+'2018 ERU'!AM9+'2019 ERU'!AM9+'2020 ERU'!AM9+'2021 ERU'!AM9</f>
        <v>0</v>
      </c>
      <c r="AN9" s="79">
        <f>'2016 ERU'!AN9+'2017 ERU'!AN9+'2018 ERU'!AN9+'2019 ERU'!AN9+'2020 ERU'!AN9+'2021 ERU'!AN9</f>
        <v>0</v>
      </c>
    </row>
    <row r="10" spans="1:40" x14ac:dyDescent="0.15">
      <c r="A10" s="72" t="s">
        <v>84</v>
      </c>
      <c r="B10" s="80">
        <f t="shared" si="1"/>
        <v>0</v>
      </c>
      <c r="C10" s="68">
        <f>'2016 ERU'!C10+'2017 ERU'!C10+'2018 ERU'!C10</f>
        <v>0</v>
      </c>
      <c r="D10" s="68">
        <f>'2016 ERU'!D10+'2017 ERU'!D10+'2018 ERU'!D10+'2019 ERU'!D10+'2020 ERU'!D10+'2021 ERU'!D10</f>
        <v>0</v>
      </c>
      <c r="E10" s="68">
        <f>'2016 ERU'!E10+'2017 ERU'!E10+'2018 ERU'!E10+'2019 ERU'!E10+'2020 ERU'!E10+'2021 ERU'!E10</f>
        <v>0</v>
      </c>
      <c r="F10" s="68">
        <f>'2016 ERU'!F10+'2017 ERU'!F10+'2018 ERU'!F10+'2019 ERU'!F10+'2020 ERU'!F10+'2021 ERU'!F10</f>
        <v>0</v>
      </c>
      <c r="G10" s="68">
        <f>'2016 ERU'!G10+'2017 ERU'!G10+'2018 ERU'!G10+'2019 ERU'!G10+'2020 ERU'!G10+'2021 ERU'!G10</f>
        <v>0</v>
      </c>
      <c r="H10" s="68">
        <f>'2016 ERU'!H10+'2017 ERU'!H10+'2018 ERU'!H10+'2019 ERU'!H10+'2020 ERU'!H10+'2021 ERU'!H10</f>
        <v>0</v>
      </c>
      <c r="I10" s="32">
        <f>'2016 ERU'!I10+'2017 ERU'!I10+'2018 ERU'!I10+'2019 ERU'!I10+'2020 ERU'!I10+'2021 ERU'!I10</f>
        <v>0</v>
      </c>
      <c r="J10" s="68">
        <f>'2016 ERU'!J10+'2017 ERU'!J10+'2018 ERU'!J10+'2019 ERU'!J10+'2020 ERU'!J10+'2021 ERU'!J10</f>
        <v>0</v>
      </c>
      <c r="K10" s="68">
        <f>'2016 ERU'!K10+'2017 ERU'!K10+'2018 ERU'!K10+'2019 ERU'!K10+'2020 ERU'!K10+'2021 ERU'!K10</f>
        <v>0</v>
      </c>
      <c r="L10" s="68">
        <f>'2016 ERU'!L10+'2017 ERU'!L10+'2018 ERU'!L10+'2019 ERU'!L10+'2020 ERU'!L10+'2021 ERU'!L10</f>
        <v>0</v>
      </c>
      <c r="M10" s="68">
        <f>'2016 ERU'!M10+'2017 ERU'!M10+'2018 ERU'!M10+'2019 ERU'!M10+'2020 ERU'!M10+'2021 ERU'!M10</f>
        <v>0</v>
      </c>
      <c r="N10" s="68">
        <f>'2016 ERU'!N10+'2017 ERU'!N10+'2018 ERU'!N10+'2019 ERU'!N10+'2020 ERU'!N10+'2021 ERU'!N10</f>
        <v>0</v>
      </c>
      <c r="O10" s="68">
        <f>'2016 ERU'!O10+'2017 ERU'!O10+'2018 ERU'!O10+'2019 ERU'!O10+'2020 ERU'!O10+'2021 ERU'!O10</f>
        <v>0</v>
      </c>
      <c r="P10" s="68">
        <f>'2016 ERU'!P10+'2017 ERU'!P10+'2018 ERU'!P10+'2019 ERU'!P10+'2020 ERU'!P10+'2021 ERU'!P10</f>
        <v>0</v>
      </c>
      <c r="Q10" s="68">
        <f>'2016 ERU'!Q10+'2017 ERU'!Q10+'2018 ERU'!Q10+'2019 ERU'!Q10+'2020 ERU'!Q10+'2021 ERU'!Q10</f>
        <v>0</v>
      </c>
      <c r="R10" s="68">
        <f>'2016 ERU'!R10+'2017 ERU'!R10+'2018 ERU'!R10+'2019 ERU'!R10+'2020 ERU'!R10+'2021 ERU'!R10</f>
        <v>0</v>
      </c>
      <c r="S10" s="68">
        <f>'2016 ERU'!S10+'2017 ERU'!S10+'2018 ERU'!S10+'2019 ERU'!S10+'2020 ERU'!S10+'2021 ERU'!S10</f>
        <v>0</v>
      </c>
      <c r="T10" s="68">
        <f>'2016 ERU'!T10+'2017 ERU'!T10+'2018 ERU'!T10+'2019 ERU'!T10+'2020 ERU'!T10+'2021 ERU'!T10</f>
        <v>0</v>
      </c>
      <c r="U10" s="68">
        <f>'2016 ERU'!U10+'2017 ERU'!U10+'2018 ERU'!U10+'2019 ERU'!U10+'2020 ERU'!U10+'2021 ERU'!U10</f>
        <v>0</v>
      </c>
      <c r="V10" s="68">
        <f>'2016 ERU'!V10+'2017 ERU'!V10+'2018 ERU'!V10+'2019 ERU'!V10+'2020 ERU'!V10+'2021 ERU'!V10</f>
        <v>0</v>
      </c>
      <c r="W10" s="68">
        <f>'2016 ERU'!W10+'2017 ERU'!W10+'2018 ERU'!W10+'2019 ERU'!W10+'2020 ERU'!W10+'2021 ERU'!W10</f>
        <v>0</v>
      </c>
      <c r="X10" s="68">
        <f>'2016 ERU'!X10+'2017 ERU'!X10+'2018 ERU'!X10+'2019 ERU'!X10+'2020 ERU'!X10+'2021 ERU'!X10</f>
        <v>0</v>
      </c>
      <c r="Y10" s="68">
        <f>'2016 ERU'!Y10+'2017 ERU'!Y10+'2018 ERU'!Y10+'2019 ERU'!Y10+'2020 ERU'!Y10+'2021 ERU'!Y10</f>
        <v>0</v>
      </c>
      <c r="Z10" s="68">
        <f>'2016 ERU'!Z10+'2017 ERU'!Z10+'2018 ERU'!Z10+'2019 ERU'!Z10+'2020 ERU'!Z10+'2021 ERU'!Z10</f>
        <v>0</v>
      </c>
      <c r="AA10" s="68">
        <f>'2016 ERU'!AA10+'2017 ERU'!AA10+'2018 ERU'!AA10+'2019 ERU'!AA10+'2020 ERU'!AA10+'2021 ERU'!AA10</f>
        <v>0</v>
      </c>
      <c r="AB10" s="68">
        <f>'2016 ERU'!AB10+'2017 ERU'!AB10+'2018 ERU'!AB10+'2019 ERU'!AB10+'2020 ERU'!AB10+'2021 ERU'!AB10</f>
        <v>0</v>
      </c>
      <c r="AC10" s="68">
        <f>'2016 ERU'!AC10+'2017 ERU'!AC10+'2018 ERU'!AC10+'2019 ERU'!AC10+'2020 ERU'!AC10+'2021 ERU'!AC10</f>
        <v>0</v>
      </c>
      <c r="AD10" s="68">
        <f>'2016 ERU'!AD10+'2017 ERU'!AD10+'2018 ERU'!AD10+'2019 ERU'!AD10+'2020 ERU'!AD10+'2021 ERU'!AD10</f>
        <v>0</v>
      </c>
      <c r="AE10" s="68">
        <f>'2016 ERU'!AE10+'2017 ERU'!AE10+'2018 ERU'!AE10+'2019 ERU'!AE10+'2020 ERU'!AE10+'2021 ERU'!AE10</f>
        <v>0</v>
      </c>
      <c r="AF10" s="68">
        <f>'2016 ERU'!AF10+'2017 ERU'!AF10+'2018 ERU'!AF10+'2019 ERU'!AF10+'2020 ERU'!AF10+'2021 ERU'!AF10</f>
        <v>0</v>
      </c>
      <c r="AG10" s="68">
        <f>'2016 ERU'!AG10+'2017 ERU'!AG10+'2018 ERU'!AG10+'2019 ERU'!AG10+'2020 ERU'!AG10+'2021 ERU'!AG10</f>
        <v>0</v>
      </c>
      <c r="AH10" s="68">
        <f>'2016 ERU'!AH10+'2017 ERU'!AH10+'2018 ERU'!AH10+'2019 ERU'!AH10+'2020 ERU'!AH10+'2021 ERU'!AH10</f>
        <v>0</v>
      </c>
      <c r="AI10" s="68">
        <f>'2016 ERU'!AI10+'2017 ERU'!AI10+'2018 ERU'!AI10+'2019 ERU'!AI10+'2020 ERU'!AI10+'2021 ERU'!AI10</f>
        <v>0</v>
      </c>
      <c r="AJ10" s="68">
        <f>'2016 ERU'!AJ10+'2017 ERU'!AJ10+'2018 ERU'!AJ10+'2019 ERU'!AJ10+'2020 ERU'!AJ10+'2021 ERU'!AJ10</f>
        <v>0</v>
      </c>
      <c r="AK10" s="68">
        <f>'2016 ERU'!AK10+'2017 ERU'!AK10+'2018 ERU'!AK10+'2019 ERU'!AK10+'2020 ERU'!AK10+'2021 ERU'!AK10</f>
        <v>0</v>
      </c>
      <c r="AL10" s="68">
        <f>'2016 ERU'!AL10+'2017 ERU'!AL10+'2018 ERU'!AL10+'2019 ERU'!AL10+'2020 ERU'!AL10+'2021 ERU'!AL10</f>
        <v>0</v>
      </c>
      <c r="AM10" s="68">
        <f>'2016 ERU'!AM10+'2017 ERU'!AM10+'2018 ERU'!AM10+'2019 ERU'!AM10+'2020 ERU'!AM10+'2021 ERU'!AM10</f>
        <v>0</v>
      </c>
      <c r="AN10" s="79">
        <f>'2016 ERU'!AN10+'2017 ERU'!AN10+'2018 ERU'!AN10+'2019 ERU'!AN10+'2020 ERU'!AN10+'2021 ERU'!AN10</f>
        <v>0</v>
      </c>
    </row>
    <row r="11" spans="1:40" x14ac:dyDescent="0.15">
      <c r="A11" s="72" t="s">
        <v>11</v>
      </c>
      <c r="B11" s="80">
        <f t="shared" si="1"/>
        <v>0</v>
      </c>
      <c r="C11" s="68">
        <f>'2016 ERU'!C11+'2017 ERU'!C11+'2018 ERU'!C11</f>
        <v>0</v>
      </c>
      <c r="D11" s="68">
        <f>'2016 ERU'!D11+'2017 ERU'!D11+'2018 ERU'!D11+'2019 ERU'!D11+'2020 ERU'!D11+'2021 ERU'!D11</f>
        <v>0</v>
      </c>
      <c r="E11" s="68">
        <f>'2016 ERU'!E11+'2017 ERU'!E11+'2018 ERU'!E11+'2019 ERU'!E11+'2020 ERU'!E11+'2021 ERU'!E11</f>
        <v>0</v>
      </c>
      <c r="F11" s="68">
        <f>'2016 ERU'!F11+'2017 ERU'!F11+'2018 ERU'!F11+'2019 ERU'!F11+'2020 ERU'!F11+'2021 ERU'!F11</f>
        <v>0</v>
      </c>
      <c r="G11" s="68">
        <f>'2016 ERU'!G11+'2017 ERU'!G11+'2018 ERU'!G11+'2019 ERU'!G11+'2020 ERU'!G11+'2021 ERU'!G11</f>
        <v>0</v>
      </c>
      <c r="H11" s="68">
        <f>'2016 ERU'!H11+'2017 ERU'!H11+'2018 ERU'!H11+'2019 ERU'!H11+'2020 ERU'!H11+'2021 ERU'!H11</f>
        <v>0</v>
      </c>
      <c r="I11" s="68">
        <f>'2016 ERU'!I11+'2017 ERU'!I11+'2018 ERU'!I11+'2019 ERU'!I11+'2020 ERU'!I11+'2021 ERU'!I11</f>
        <v>0</v>
      </c>
      <c r="J11" s="32">
        <f>'2016 ERU'!J11+'2017 ERU'!J11+'2018 ERU'!J11+'2019 ERU'!J11+'2020 ERU'!J11+'2021 ERU'!J11</f>
        <v>0</v>
      </c>
      <c r="K11" s="68">
        <f>'2016 ERU'!K11+'2017 ERU'!K11+'2018 ERU'!K11+'2019 ERU'!K11+'2020 ERU'!K11+'2021 ERU'!K11</f>
        <v>0</v>
      </c>
      <c r="L11" s="68">
        <f>'2016 ERU'!L11+'2017 ERU'!L11+'2018 ERU'!L11+'2019 ERU'!L11+'2020 ERU'!L11+'2021 ERU'!L11</f>
        <v>0</v>
      </c>
      <c r="M11" s="68">
        <f>'2016 ERU'!M11+'2017 ERU'!M11+'2018 ERU'!M11+'2019 ERU'!M11+'2020 ERU'!M11+'2021 ERU'!M11</f>
        <v>0</v>
      </c>
      <c r="N11" s="68">
        <f>'2016 ERU'!N11+'2017 ERU'!N11+'2018 ERU'!N11+'2019 ERU'!N11+'2020 ERU'!N11+'2021 ERU'!N11</f>
        <v>0</v>
      </c>
      <c r="O11" s="68">
        <f>'2016 ERU'!O11+'2017 ERU'!O11+'2018 ERU'!O11+'2019 ERU'!O11+'2020 ERU'!O11+'2021 ERU'!O11</f>
        <v>0</v>
      </c>
      <c r="P11" s="68">
        <f>'2016 ERU'!P11+'2017 ERU'!P11+'2018 ERU'!P11+'2019 ERU'!P11+'2020 ERU'!P11+'2021 ERU'!P11</f>
        <v>0</v>
      </c>
      <c r="Q11" s="68">
        <f>'2016 ERU'!Q11+'2017 ERU'!Q11+'2018 ERU'!Q11+'2019 ERU'!Q11+'2020 ERU'!Q11+'2021 ERU'!Q11</f>
        <v>0</v>
      </c>
      <c r="R11" s="68">
        <f>'2016 ERU'!R11+'2017 ERU'!R11+'2018 ERU'!R11+'2019 ERU'!R11+'2020 ERU'!R11+'2021 ERU'!R11</f>
        <v>0</v>
      </c>
      <c r="S11" s="68">
        <f>'2016 ERU'!S11+'2017 ERU'!S11+'2018 ERU'!S11+'2019 ERU'!S11+'2020 ERU'!S11+'2021 ERU'!S11</f>
        <v>0</v>
      </c>
      <c r="T11" s="68">
        <f>'2016 ERU'!T11+'2017 ERU'!T11+'2018 ERU'!T11+'2019 ERU'!T11+'2020 ERU'!T11+'2021 ERU'!T11</f>
        <v>0</v>
      </c>
      <c r="U11" s="68">
        <f>'2016 ERU'!U11+'2017 ERU'!U11+'2018 ERU'!U11+'2019 ERU'!U11+'2020 ERU'!U11+'2021 ERU'!U11</f>
        <v>0</v>
      </c>
      <c r="V11" s="68">
        <f>'2016 ERU'!V11+'2017 ERU'!V11+'2018 ERU'!V11+'2019 ERU'!V11+'2020 ERU'!V11+'2021 ERU'!V11</f>
        <v>0</v>
      </c>
      <c r="W11" s="68">
        <f>'2016 ERU'!W11+'2017 ERU'!W11+'2018 ERU'!W11+'2019 ERU'!W11+'2020 ERU'!W11+'2021 ERU'!W11</f>
        <v>0</v>
      </c>
      <c r="X11" s="68">
        <f>'2016 ERU'!X11+'2017 ERU'!X11+'2018 ERU'!X11+'2019 ERU'!X11+'2020 ERU'!X11+'2021 ERU'!X11</f>
        <v>0</v>
      </c>
      <c r="Y11" s="68">
        <f>'2016 ERU'!Y11+'2017 ERU'!Y11+'2018 ERU'!Y11+'2019 ERU'!Y11+'2020 ERU'!Y11+'2021 ERU'!Y11</f>
        <v>0</v>
      </c>
      <c r="Z11" s="68">
        <f>'2016 ERU'!Z11+'2017 ERU'!Z11+'2018 ERU'!Z11+'2019 ERU'!Z11+'2020 ERU'!Z11+'2021 ERU'!Z11</f>
        <v>0</v>
      </c>
      <c r="AA11" s="68">
        <f>'2016 ERU'!AA11+'2017 ERU'!AA11+'2018 ERU'!AA11+'2019 ERU'!AA11+'2020 ERU'!AA11+'2021 ERU'!AA11</f>
        <v>0</v>
      </c>
      <c r="AB11" s="68">
        <f>'2016 ERU'!AB11+'2017 ERU'!AB11+'2018 ERU'!AB11+'2019 ERU'!AB11+'2020 ERU'!AB11+'2021 ERU'!AB11</f>
        <v>0</v>
      </c>
      <c r="AC11" s="68">
        <f>'2016 ERU'!AC11+'2017 ERU'!AC11+'2018 ERU'!AC11+'2019 ERU'!AC11+'2020 ERU'!AC11+'2021 ERU'!AC11</f>
        <v>0</v>
      </c>
      <c r="AD11" s="68">
        <f>'2016 ERU'!AD11+'2017 ERU'!AD11+'2018 ERU'!AD11+'2019 ERU'!AD11+'2020 ERU'!AD11+'2021 ERU'!AD11</f>
        <v>0</v>
      </c>
      <c r="AE11" s="68">
        <f>'2016 ERU'!AE11+'2017 ERU'!AE11+'2018 ERU'!AE11+'2019 ERU'!AE11+'2020 ERU'!AE11+'2021 ERU'!AE11</f>
        <v>0</v>
      </c>
      <c r="AF11" s="68">
        <f>'2016 ERU'!AF11+'2017 ERU'!AF11+'2018 ERU'!AF11+'2019 ERU'!AF11+'2020 ERU'!AF11+'2021 ERU'!AF11</f>
        <v>0</v>
      </c>
      <c r="AG11" s="68">
        <f>'2016 ERU'!AG11+'2017 ERU'!AG11+'2018 ERU'!AG11+'2019 ERU'!AG11+'2020 ERU'!AG11+'2021 ERU'!AG11</f>
        <v>0</v>
      </c>
      <c r="AH11" s="68">
        <f>'2016 ERU'!AH11+'2017 ERU'!AH11+'2018 ERU'!AH11+'2019 ERU'!AH11+'2020 ERU'!AH11+'2021 ERU'!AH11</f>
        <v>0</v>
      </c>
      <c r="AI11" s="68">
        <f>'2016 ERU'!AI11+'2017 ERU'!AI11+'2018 ERU'!AI11+'2019 ERU'!AI11+'2020 ERU'!AI11+'2021 ERU'!AI11</f>
        <v>0</v>
      </c>
      <c r="AJ11" s="68">
        <f>'2016 ERU'!AJ11+'2017 ERU'!AJ11+'2018 ERU'!AJ11+'2019 ERU'!AJ11+'2020 ERU'!AJ11+'2021 ERU'!AJ11</f>
        <v>0</v>
      </c>
      <c r="AK11" s="68">
        <f>'2016 ERU'!AK11+'2017 ERU'!AK11+'2018 ERU'!AK11+'2019 ERU'!AK11+'2020 ERU'!AK11+'2021 ERU'!AK11</f>
        <v>0</v>
      </c>
      <c r="AL11" s="68">
        <f>'2016 ERU'!AL11+'2017 ERU'!AL11+'2018 ERU'!AL11+'2019 ERU'!AL11+'2020 ERU'!AL11+'2021 ERU'!AL11</f>
        <v>0</v>
      </c>
      <c r="AM11" s="68">
        <f>'2016 ERU'!AM11+'2017 ERU'!AM11+'2018 ERU'!AM11+'2019 ERU'!AM11+'2020 ERU'!AM11+'2021 ERU'!AM11</f>
        <v>0</v>
      </c>
      <c r="AN11" s="79">
        <f>'2016 ERU'!AN11+'2017 ERU'!AN11+'2018 ERU'!AN11+'2019 ERU'!AN11+'2020 ERU'!AN11+'2021 ERU'!AN11</f>
        <v>0</v>
      </c>
    </row>
    <row r="12" spans="1:40" x14ac:dyDescent="0.15">
      <c r="A12" s="72" t="s">
        <v>20</v>
      </c>
      <c r="B12" s="80">
        <f t="shared" si="1"/>
        <v>0</v>
      </c>
      <c r="C12" s="68">
        <f>'2016 ERU'!C12+'2017 ERU'!C12+'2018 ERU'!C12</f>
        <v>0</v>
      </c>
      <c r="D12" s="68">
        <f>'2016 ERU'!D12+'2017 ERU'!D12+'2018 ERU'!D12+'2019 ERU'!D12+'2020 ERU'!D12+'2021 ERU'!D12</f>
        <v>0</v>
      </c>
      <c r="E12" s="68">
        <f>'2016 ERU'!E12+'2017 ERU'!E12+'2018 ERU'!E12+'2019 ERU'!E12+'2020 ERU'!E12+'2021 ERU'!E12</f>
        <v>0</v>
      </c>
      <c r="F12" s="68">
        <f>'2016 ERU'!F12+'2017 ERU'!F12+'2018 ERU'!F12+'2019 ERU'!F12+'2020 ERU'!F12+'2021 ERU'!F12</f>
        <v>0</v>
      </c>
      <c r="G12" s="68">
        <f>'2016 ERU'!G12+'2017 ERU'!G12+'2018 ERU'!G12+'2019 ERU'!G12+'2020 ERU'!G12+'2021 ERU'!G12</f>
        <v>0</v>
      </c>
      <c r="H12" s="68">
        <f>'2016 ERU'!H12+'2017 ERU'!H12+'2018 ERU'!H12+'2019 ERU'!H12+'2020 ERU'!H12+'2021 ERU'!H12</f>
        <v>0</v>
      </c>
      <c r="I12" s="68">
        <f>'2016 ERU'!I12+'2017 ERU'!I12+'2018 ERU'!I12+'2019 ERU'!I12+'2020 ERU'!I12+'2021 ERU'!I12</f>
        <v>0</v>
      </c>
      <c r="J12" s="68">
        <f>'2016 ERU'!J12+'2017 ERU'!J12+'2018 ERU'!J12+'2019 ERU'!J12+'2020 ERU'!J12+'2021 ERU'!J12</f>
        <v>0</v>
      </c>
      <c r="K12" s="32">
        <f>'2016 ERU'!K12+'2017 ERU'!K12+'2018 ERU'!K12+'2019 ERU'!K12+'2020 ERU'!K12+'2021 ERU'!K12</f>
        <v>0</v>
      </c>
      <c r="L12" s="68">
        <f>'2016 ERU'!L12+'2017 ERU'!L12+'2018 ERU'!L12+'2019 ERU'!L12+'2020 ERU'!L12+'2021 ERU'!L12</f>
        <v>0</v>
      </c>
      <c r="M12" s="68">
        <f>'2016 ERU'!M12+'2017 ERU'!M12+'2018 ERU'!M12+'2019 ERU'!M12+'2020 ERU'!M12+'2021 ERU'!M12</f>
        <v>0</v>
      </c>
      <c r="N12" s="68">
        <f>'2016 ERU'!N12+'2017 ERU'!N12+'2018 ERU'!N12+'2019 ERU'!N12+'2020 ERU'!N12+'2021 ERU'!N12</f>
        <v>0</v>
      </c>
      <c r="O12" s="68">
        <f>'2016 ERU'!O12+'2017 ERU'!O12+'2018 ERU'!O12+'2019 ERU'!O12+'2020 ERU'!O12+'2021 ERU'!O12</f>
        <v>0</v>
      </c>
      <c r="P12" s="68">
        <f>'2016 ERU'!P12+'2017 ERU'!P12+'2018 ERU'!P12+'2019 ERU'!P12+'2020 ERU'!P12+'2021 ERU'!P12</f>
        <v>0</v>
      </c>
      <c r="Q12" s="68">
        <f>'2016 ERU'!Q12+'2017 ERU'!Q12+'2018 ERU'!Q12+'2019 ERU'!Q12+'2020 ERU'!Q12+'2021 ERU'!Q12</f>
        <v>0</v>
      </c>
      <c r="R12" s="68">
        <f>'2016 ERU'!R12+'2017 ERU'!R12+'2018 ERU'!R12+'2019 ERU'!R12+'2020 ERU'!R12+'2021 ERU'!R12</f>
        <v>0</v>
      </c>
      <c r="S12" s="68">
        <f>'2016 ERU'!S12+'2017 ERU'!S12+'2018 ERU'!S12+'2019 ERU'!S12+'2020 ERU'!S12+'2021 ERU'!S12</f>
        <v>0</v>
      </c>
      <c r="T12" s="68">
        <f>'2016 ERU'!T12+'2017 ERU'!T12+'2018 ERU'!T12+'2019 ERU'!T12+'2020 ERU'!T12+'2021 ERU'!T12</f>
        <v>0</v>
      </c>
      <c r="U12" s="68">
        <f>'2016 ERU'!U12+'2017 ERU'!U12+'2018 ERU'!U12+'2019 ERU'!U12+'2020 ERU'!U12+'2021 ERU'!U12</f>
        <v>0</v>
      </c>
      <c r="V12" s="68">
        <f>'2016 ERU'!V12+'2017 ERU'!V12+'2018 ERU'!V12+'2019 ERU'!V12+'2020 ERU'!V12+'2021 ERU'!V12</f>
        <v>0</v>
      </c>
      <c r="W12" s="68">
        <f>'2016 ERU'!W12+'2017 ERU'!W12+'2018 ERU'!W12+'2019 ERU'!W12+'2020 ERU'!W12+'2021 ERU'!W12</f>
        <v>0</v>
      </c>
      <c r="X12" s="68">
        <f>'2016 ERU'!X12+'2017 ERU'!X12+'2018 ERU'!X12+'2019 ERU'!X12+'2020 ERU'!X12+'2021 ERU'!X12</f>
        <v>0</v>
      </c>
      <c r="Y12" s="68">
        <f>'2016 ERU'!Y12+'2017 ERU'!Y12+'2018 ERU'!Y12+'2019 ERU'!Y12+'2020 ERU'!Y12+'2021 ERU'!Y12</f>
        <v>0</v>
      </c>
      <c r="Z12" s="68">
        <f>'2016 ERU'!Z12+'2017 ERU'!Z12+'2018 ERU'!Z12+'2019 ERU'!Z12+'2020 ERU'!Z12+'2021 ERU'!Z12</f>
        <v>0</v>
      </c>
      <c r="AA12" s="68">
        <f>'2016 ERU'!AA12+'2017 ERU'!AA12+'2018 ERU'!AA12+'2019 ERU'!AA12+'2020 ERU'!AA12+'2021 ERU'!AA12</f>
        <v>0</v>
      </c>
      <c r="AB12" s="68">
        <f>'2016 ERU'!AB12+'2017 ERU'!AB12+'2018 ERU'!AB12+'2019 ERU'!AB12+'2020 ERU'!AB12+'2021 ERU'!AB12</f>
        <v>0</v>
      </c>
      <c r="AC12" s="68">
        <f>'2016 ERU'!AC12+'2017 ERU'!AC12+'2018 ERU'!AC12+'2019 ERU'!AC12+'2020 ERU'!AC12+'2021 ERU'!AC12</f>
        <v>0</v>
      </c>
      <c r="AD12" s="68">
        <f>'2016 ERU'!AD12+'2017 ERU'!AD12+'2018 ERU'!AD12+'2019 ERU'!AD12+'2020 ERU'!AD12+'2021 ERU'!AD12</f>
        <v>0</v>
      </c>
      <c r="AE12" s="68">
        <f>'2016 ERU'!AE12+'2017 ERU'!AE12+'2018 ERU'!AE12+'2019 ERU'!AE12+'2020 ERU'!AE12+'2021 ERU'!AE12</f>
        <v>0</v>
      </c>
      <c r="AF12" s="68">
        <f>'2016 ERU'!AF12+'2017 ERU'!AF12+'2018 ERU'!AF12+'2019 ERU'!AF12+'2020 ERU'!AF12+'2021 ERU'!AF12</f>
        <v>0</v>
      </c>
      <c r="AG12" s="68">
        <f>'2016 ERU'!AG12+'2017 ERU'!AG12+'2018 ERU'!AG12+'2019 ERU'!AG12+'2020 ERU'!AG12+'2021 ERU'!AG12</f>
        <v>0</v>
      </c>
      <c r="AH12" s="68">
        <f>'2016 ERU'!AH12+'2017 ERU'!AH12+'2018 ERU'!AH12+'2019 ERU'!AH12+'2020 ERU'!AH12+'2021 ERU'!AH12</f>
        <v>0</v>
      </c>
      <c r="AI12" s="68">
        <f>'2016 ERU'!AI12+'2017 ERU'!AI12+'2018 ERU'!AI12+'2019 ERU'!AI12+'2020 ERU'!AI12+'2021 ERU'!AI12</f>
        <v>0</v>
      </c>
      <c r="AJ12" s="68">
        <f>'2016 ERU'!AJ12+'2017 ERU'!AJ12+'2018 ERU'!AJ12+'2019 ERU'!AJ12+'2020 ERU'!AJ12+'2021 ERU'!AJ12</f>
        <v>0</v>
      </c>
      <c r="AK12" s="68">
        <f>'2016 ERU'!AK12+'2017 ERU'!AK12+'2018 ERU'!AK12+'2019 ERU'!AK12+'2020 ERU'!AK12+'2021 ERU'!AK12</f>
        <v>0</v>
      </c>
      <c r="AL12" s="68">
        <f>'2016 ERU'!AL12+'2017 ERU'!AL12+'2018 ERU'!AL12+'2019 ERU'!AL12+'2020 ERU'!AL12+'2021 ERU'!AL12</f>
        <v>0</v>
      </c>
      <c r="AM12" s="68">
        <f>'2016 ERU'!AM12+'2017 ERU'!AM12+'2018 ERU'!AM12+'2019 ERU'!AM12+'2020 ERU'!AM12+'2021 ERU'!AM12</f>
        <v>0</v>
      </c>
      <c r="AN12" s="79">
        <f>'2016 ERU'!AN12+'2017 ERU'!AN12+'2018 ERU'!AN12+'2019 ERU'!AN12+'2020 ERU'!AN12+'2021 ERU'!AN12</f>
        <v>0</v>
      </c>
    </row>
    <row r="13" spans="1:40" x14ac:dyDescent="0.15">
      <c r="A13" s="72" t="s">
        <v>5</v>
      </c>
      <c r="B13" s="80">
        <f t="shared" si="1"/>
        <v>2917217</v>
      </c>
      <c r="C13" s="68">
        <f>'2016 ERU'!C13+'2017 ERU'!C13+'2018 ERU'!C13</f>
        <v>0</v>
      </c>
      <c r="D13" s="68">
        <f>'2016 ERU'!D13+'2017 ERU'!D13+'2018 ERU'!D13+'2019 ERU'!D13+'2020 ERU'!D13+'2021 ERU'!D13</f>
        <v>0</v>
      </c>
      <c r="E13" s="68">
        <f>'2016 ERU'!E13+'2017 ERU'!E13+'2018 ERU'!E13+'2019 ERU'!E13+'2020 ERU'!E13+'2021 ERU'!E13</f>
        <v>0</v>
      </c>
      <c r="F13" s="68">
        <f>'2016 ERU'!F13+'2017 ERU'!F13+'2018 ERU'!F13+'2019 ERU'!F13+'2020 ERU'!F13+'2021 ERU'!F13</f>
        <v>0</v>
      </c>
      <c r="G13" s="68">
        <f>'2016 ERU'!G13+'2017 ERU'!G13+'2018 ERU'!G13+'2019 ERU'!G13+'2020 ERU'!G13+'2021 ERU'!G13</f>
        <v>0</v>
      </c>
      <c r="H13" s="68">
        <f>'2016 ERU'!H13+'2017 ERU'!H13+'2018 ERU'!H13+'2019 ERU'!H13+'2020 ERU'!H13+'2021 ERU'!H13</f>
        <v>0</v>
      </c>
      <c r="I13" s="68">
        <f>'2016 ERU'!I13+'2017 ERU'!I13+'2018 ERU'!I13+'2019 ERU'!I13+'2020 ERU'!I13+'2021 ERU'!I13</f>
        <v>0</v>
      </c>
      <c r="J13" s="68">
        <f>'2016 ERU'!J13+'2017 ERU'!J13+'2018 ERU'!J13+'2019 ERU'!J13+'2020 ERU'!J13+'2021 ERU'!J13</f>
        <v>0</v>
      </c>
      <c r="K13" s="68">
        <f>'2016 ERU'!K13+'2017 ERU'!K13+'2018 ERU'!K13+'2019 ERU'!K13+'2020 ERU'!K13+'2021 ERU'!K13</f>
        <v>0</v>
      </c>
      <c r="L13" s="32">
        <f>'2016 ERU'!L13+'2017 ERU'!L13+'2018 ERU'!L13+'2019 ERU'!L13+'2020 ERU'!L13+'2021 ERU'!L13</f>
        <v>2917217</v>
      </c>
      <c r="M13" s="68">
        <f>'2016 ERU'!M13+'2017 ERU'!M13+'2018 ERU'!M13+'2019 ERU'!M13+'2020 ERU'!M13+'2021 ERU'!M13</f>
        <v>0</v>
      </c>
      <c r="N13" s="68">
        <f>'2016 ERU'!N13+'2017 ERU'!N13+'2018 ERU'!N13+'2019 ERU'!N13+'2020 ERU'!N13+'2021 ERU'!N13</f>
        <v>0</v>
      </c>
      <c r="O13" s="68">
        <f>'2016 ERU'!O13+'2017 ERU'!O13+'2018 ERU'!O13+'2019 ERU'!O13+'2020 ERU'!O13+'2021 ERU'!O13</f>
        <v>0</v>
      </c>
      <c r="P13" s="68">
        <f>'2016 ERU'!P13+'2017 ERU'!P13+'2018 ERU'!P13+'2019 ERU'!P13+'2020 ERU'!P13+'2021 ERU'!P13</f>
        <v>0</v>
      </c>
      <c r="Q13" s="68">
        <f>'2016 ERU'!Q13+'2017 ERU'!Q13+'2018 ERU'!Q13+'2019 ERU'!Q13+'2020 ERU'!Q13+'2021 ERU'!Q13</f>
        <v>0</v>
      </c>
      <c r="R13" s="68">
        <f>'2016 ERU'!R13+'2017 ERU'!R13+'2018 ERU'!R13+'2019 ERU'!R13+'2020 ERU'!R13+'2021 ERU'!R13</f>
        <v>0</v>
      </c>
      <c r="S13" s="68">
        <f>'2016 ERU'!S13+'2017 ERU'!S13+'2018 ERU'!S13+'2019 ERU'!S13+'2020 ERU'!S13+'2021 ERU'!S13</f>
        <v>0</v>
      </c>
      <c r="T13" s="68">
        <f>'2016 ERU'!T13+'2017 ERU'!T13+'2018 ERU'!T13+'2019 ERU'!T13+'2020 ERU'!T13+'2021 ERU'!T13</f>
        <v>0</v>
      </c>
      <c r="U13" s="68">
        <f>'2016 ERU'!U13+'2017 ERU'!U13+'2018 ERU'!U13+'2019 ERU'!U13+'2020 ERU'!U13+'2021 ERU'!U13</f>
        <v>0</v>
      </c>
      <c r="V13" s="68">
        <f>'2016 ERU'!V13+'2017 ERU'!V13+'2018 ERU'!V13+'2019 ERU'!V13+'2020 ERU'!V13+'2021 ERU'!V13</f>
        <v>0</v>
      </c>
      <c r="W13" s="68">
        <f>'2016 ERU'!W13+'2017 ERU'!W13+'2018 ERU'!W13+'2019 ERU'!W13+'2020 ERU'!W13+'2021 ERU'!W13</f>
        <v>0</v>
      </c>
      <c r="X13" s="68">
        <f>'2016 ERU'!X13+'2017 ERU'!X13+'2018 ERU'!X13+'2019 ERU'!X13+'2020 ERU'!X13+'2021 ERU'!X13</f>
        <v>0</v>
      </c>
      <c r="Y13" s="68">
        <f>'2016 ERU'!Y13+'2017 ERU'!Y13+'2018 ERU'!Y13+'2019 ERU'!Y13+'2020 ERU'!Y13+'2021 ERU'!Y13</f>
        <v>0</v>
      </c>
      <c r="Z13" s="68">
        <f>'2016 ERU'!Z13+'2017 ERU'!Z13+'2018 ERU'!Z13+'2019 ERU'!Z13+'2020 ERU'!Z13+'2021 ERU'!Z13</f>
        <v>0</v>
      </c>
      <c r="AA13" s="68">
        <f>'2016 ERU'!AA13+'2017 ERU'!AA13+'2018 ERU'!AA13+'2019 ERU'!AA13+'2020 ERU'!AA13+'2021 ERU'!AA13</f>
        <v>0</v>
      </c>
      <c r="AB13" s="68">
        <f>'2016 ERU'!AB13+'2017 ERU'!AB13+'2018 ERU'!AB13+'2019 ERU'!AB13+'2020 ERU'!AB13+'2021 ERU'!AB13</f>
        <v>0</v>
      </c>
      <c r="AC13" s="68">
        <f>'2016 ERU'!AC13+'2017 ERU'!AC13+'2018 ERU'!AC13+'2019 ERU'!AC13+'2020 ERU'!AC13+'2021 ERU'!AC13</f>
        <v>0</v>
      </c>
      <c r="AD13" s="68">
        <f>'2016 ERU'!AD13+'2017 ERU'!AD13+'2018 ERU'!AD13+'2019 ERU'!AD13+'2020 ERU'!AD13+'2021 ERU'!AD13</f>
        <v>0</v>
      </c>
      <c r="AE13" s="68">
        <f>'2016 ERU'!AE13+'2017 ERU'!AE13+'2018 ERU'!AE13+'2019 ERU'!AE13+'2020 ERU'!AE13+'2021 ERU'!AE13</f>
        <v>0</v>
      </c>
      <c r="AF13" s="68">
        <f>'2016 ERU'!AF13+'2017 ERU'!AF13+'2018 ERU'!AF13+'2019 ERU'!AF13+'2020 ERU'!AF13+'2021 ERU'!AF13</f>
        <v>0</v>
      </c>
      <c r="AG13" s="68">
        <f>'2016 ERU'!AG13+'2017 ERU'!AG13+'2018 ERU'!AG13+'2019 ERU'!AG13+'2020 ERU'!AG13+'2021 ERU'!AG13</f>
        <v>0</v>
      </c>
      <c r="AH13" s="68">
        <f>'2016 ERU'!AH13+'2017 ERU'!AH13+'2018 ERU'!AH13+'2019 ERU'!AH13+'2020 ERU'!AH13+'2021 ERU'!AH13</f>
        <v>0</v>
      </c>
      <c r="AI13" s="68">
        <f>'2016 ERU'!AI13+'2017 ERU'!AI13+'2018 ERU'!AI13+'2019 ERU'!AI13+'2020 ERU'!AI13+'2021 ERU'!AI13</f>
        <v>0</v>
      </c>
      <c r="AJ13" s="68">
        <f>'2016 ERU'!AJ13+'2017 ERU'!AJ13+'2018 ERU'!AJ13+'2019 ERU'!AJ13+'2020 ERU'!AJ13+'2021 ERU'!AJ13</f>
        <v>0</v>
      </c>
      <c r="AK13" s="68">
        <f>'2016 ERU'!AK13+'2017 ERU'!AK13+'2018 ERU'!AK13+'2019 ERU'!AK13+'2020 ERU'!AK13+'2021 ERU'!AK13</f>
        <v>0</v>
      </c>
      <c r="AL13" s="68">
        <f>'2016 ERU'!AL13+'2017 ERU'!AL13+'2018 ERU'!AL13+'2019 ERU'!AL13+'2020 ERU'!AL13+'2021 ERU'!AL13</f>
        <v>0</v>
      </c>
      <c r="AM13" s="68">
        <f>'2016 ERU'!AM13+'2017 ERU'!AM13+'2018 ERU'!AM13+'2019 ERU'!AM13+'2020 ERU'!AM13+'2021 ERU'!AM13</f>
        <v>0</v>
      </c>
      <c r="AN13" s="79">
        <f>'2016 ERU'!AN13+'2017 ERU'!AN13+'2018 ERU'!AN13+'2019 ERU'!AN13+'2020 ERU'!AN13+'2021 ERU'!AN13</f>
        <v>0</v>
      </c>
    </row>
    <row r="14" spans="1:40" x14ac:dyDescent="0.15">
      <c r="A14" s="72" t="s">
        <v>6</v>
      </c>
      <c r="B14" s="80">
        <f t="shared" si="1"/>
        <v>0</v>
      </c>
      <c r="C14" s="68">
        <f>'2016 ERU'!C14+'2017 ERU'!C14+'2018 ERU'!C14</f>
        <v>0</v>
      </c>
      <c r="D14" s="68">
        <f>'2016 ERU'!D14+'2017 ERU'!D14+'2018 ERU'!D14+'2019 ERU'!D14+'2020 ERU'!D14+'2021 ERU'!D14</f>
        <v>0</v>
      </c>
      <c r="E14" s="68">
        <f>'2016 ERU'!E14+'2017 ERU'!E14+'2018 ERU'!E14+'2019 ERU'!E14+'2020 ERU'!E14+'2021 ERU'!E14</f>
        <v>0</v>
      </c>
      <c r="F14" s="68">
        <f>'2016 ERU'!F14+'2017 ERU'!F14+'2018 ERU'!F14+'2019 ERU'!F14+'2020 ERU'!F14+'2021 ERU'!F14</f>
        <v>0</v>
      </c>
      <c r="G14" s="68">
        <f>'2016 ERU'!G14+'2017 ERU'!G14+'2018 ERU'!G14+'2019 ERU'!G14+'2020 ERU'!G14+'2021 ERU'!G14</f>
        <v>0</v>
      </c>
      <c r="H14" s="68">
        <f>'2016 ERU'!H14+'2017 ERU'!H14+'2018 ERU'!H14+'2019 ERU'!H14+'2020 ERU'!H14+'2021 ERU'!H14</f>
        <v>0</v>
      </c>
      <c r="I14" s="68">
        <f>'2016 ERU'!I14+'2017 ERU'!I14+'2018 ERU'!I14+'2019 ERU'!I14+'2020 ERU'!I14+'2021 ERU'!I14</f>
        <v>0</v>
      </c>
      <c r="J14" s="68">
        <f>'2016 ERU'!J14+'2017 ERU'!J14+'2018 ERU'!J14+'2019 ERU'!J14+'2020 ERU'!J14+'2021 ERU'!J14</f>
        <v>0</v>
      </c>
      <c r="K14" s="68">
        <f>'2016 ERU'!K14+'2017 ERU'!K14+'2018 ERU'!K14+'2019 ERU'!K14+'2020 ERU'!K14+'2021 ERU'!K14</f>
        <v>0</v>
      </c>
      <c r="L14" s="68">
        <f>'2016 ERU'!L14+'2017 ERU'!L14+'2018 ERU'!L14+'2019 ERU'!L14+'2020 ERU'!L14+'2021 ERU'!L14</f>
        <v>0</v>
      </c>
      <c r="M14" s="32">
        <f>'2016 ERU'!M14+'2017 ERU'!M14+'2018 ERU'!M14+'2019 ERU'!M14+'2020 ERU'!M14+'2021 ERU'!M14</f>
        <v>0</v>
      </c>
      <c r="N14" s="68">
        <f>'2016 ERU'!N14+'2017 ERU'!N14+'2018 ERU'!N14+'2019 ERU'!N14+'2020 ERU'!N14+'2021 ERU'!N14</f>
        <v>0</v>
      </c>
      <c r="O14" s="68">
        <f>'2016 ERU'!O14+'2017 ERU'!O14+'2018 ERU'!O14+'2019 ERU'!O14+'2020 ERU'!O14+'2021 ERU'!O14</f>
        <v>0</v>
      </c>
      <c r="P14" s="68">
        <f>'2016 ERU'!P14+'2017 ERU'!P14+'2018 ERU'!P14+'2019 ERU'!P14+'2020 ERU'!P14+'2021 ERU'!P14</f>
        <v>0</v>
      </c>
      <c r="Q14" s="68">
        <f>'2016 ERU'!Q14+'2017 ERU'!Q14+'2018 ERU'!Q14+'2019 ERU'!Q14+'2020 ERU'!Q14+'2021 ERU'!Q14</f>
        <v>0</v>
      </c>
      <c r="R14" s="68">
        <f>'2016 ERU'!R14+'2017 ERU'!R14+'2018 ERU'!R14+'2019 ERU'!R14+'2020 ERU'!R14+'2021 ERU'!R14</f>
        <v>0</v>
      </c>
      <c r="S14" s="68">
        <f>'2016 ERU'!S14+'2017 ERU'!S14+'2018 ERU'!S14+'2019 ERU'!S14+'2020 ERU'!S14+'2021 ERU'!S14</f>
        <v>0</v>
      </c>
      <c r="T14" s="68">
        <f>'2016 ERU'!T14+'2017 ERU'!T14+'2018 ERU'!T14+'2019 ERU'!T14+'2020 ERU'!T14+'2021 ERU'!T14</f>
        <v>0</v>
      </c>
      <c r="U14" s="68">
        <f>'2016 ERU'!U14+'2017 ERU'!U14+'2018 ERU'!U14+'2019 ERU'!U14+'2020 ERU'!U14+'2021 ERU'!U14</f>
        <v>0</v>
      </c>
      <c r="V14" s="68">
        <f>'2016 ERU'!V14+'2017 ERU'!V14+'2018 ERU'!V14+'2019 ERU'!V14+'2020 ERU'!V14+'2021 ERU'!V14</f>
        <v>0</v>
      </c>
      <c r="W14" s="68">
        <f>'2016 ERU'!W14+'2017 ERU'!W14+'2018 ERU'!W14+'2019 ERU'!W14+'2020 ERU'!W14+'2021 ERU'!W14</f>
        <v>0</v>
      </c>
      <c r="X14" s="68">
        <f>'2016 ERU'!X14+'2017 ERU'!X14+'2018 ERU'!X14+'2019 ERU'!X14+'2020 ERU'!X14+'2021 ERU'!X14</f>
        <v>0</v>
      </c>
      <c r="Y14" s="68">
        <f>'2016 ERU'!Y14+'2017 ERU'!Y14+'2018 ERU'!Y14+'2019 ERU'!Y14+'2020 ERU'!Y14+'2021 ERU'!Y14</f>
        <v>0</v>
      </c>
      <c r="Z14" s="68">
        <f>'2016 ERU'!Z14+'2017 ERU'!Z14+'2018 ERU'!Z14+'2019 ERU'!Z14+'2020 ERU'!Z14+'2021 ERU'!Z14</f>
        <v>0</v>
      </c>
      <c r="AA14" s="68">
        <f>'2016 ERU'!AA14+'2017 ERU'!AA14+'2018 ERU'!AA14+'2019 ERU'!AA14+'2020 ERU'!AA14+'2021 ERU'!AA14</f>
        <v>0</v>
      </c>
      <c r="AB14" s="68">
        <f>'2016 ERU'!AB14+'2017 ERU'!AB14+'2018 ERU'!AB14+'2019 ERU'!AB14+'2020 ERU'!AB14+'2021 ERU'!AB14</f>
        <v>0</v>
      </c>
      <c r="AC14" s="68">
        <f>'2016 ERU'!AC14+'2017 ERU'!AC14+'2018 ERU'!AC14+'2019 ERU'!AC14+'2020 ERU'!AC14+'2021 ERU'!AC14</f>
        <v>0</v>
      </c>
      <c r="AD14" s="68">
        <f>'2016 ERU'!AD14+'2017 ERU'!AD14+'2018 ERU'!AD14+'2019 ERU'!AD14+'2020 ERU'!AD14+'2021 ERU'!AD14</f>
        <v>0</v>
      </c>
      <c r="AE14" s="68">
        <f>'2016 ERU'!AE14+'2017 ERU'!AE14+'2018 ERU'!AE14+'2019 ERU'!AE14+'2020 ERU'!AE14+'2021 ERU'!AE14</f>
        <v>0</v>
      </c>
      <c r="AF14" s="68">
        <f>'2016 ERU'!AF14+'2017 ERU'!AF14+'2018 ERU'!AF14+'2019 ERU'!AF14+'2020 ERU'!AF14+'2021 ERU'!AF14</f>
        <v>0</v>
      </c>
      <c r="AG14" s="68">
        <f>'2016 ERU'!AG14+'2017 ERU'!AG14+'2018 ERU'!AG14+'2019 ERU'!AG14+'2020 ERU'!AG14+'2021 ERU'!AG14</f>
        <v>0</v>
      </c>
      <c r="AH14" s="68">
        <f>'2016 ERU'!AH14+'2017 ERU'!AH14+'2018 ERU'!AH14+'2019 ERU'!AH14+'2020 ERU'!AH14+'2021 ERU'!AH14</f>
        <v>0</v>
      </c>
      <c r="AI14" s="68">
        <f>'2016 ERU'!AI14+'2017 ERU'!AI14+'2018 ERU'!AI14+'2019 ERU'!AI14+'2020 ERU'!AI14+'2021 ERU'!AI14</f>
        <v>0</v>
      </c>
      <c r="AJ14" s="68">
        <f>'2016 ERU'!AJ14+'2017 ERU'!AJ14+'2018 ERU'!AJ14+'2019 ERU'!AJ14+'2020 ERU'!AJ14+'2021 ERU'!AJ14</f>
        <v>0</v>
      </c>
      <c r="AK14" s="68">
        <f>'2016 ERU'!AK14+'2017 ERU'!AK14+'2018 ERU'!AK14+'2019 ERU'!AK14+'2020 ERU'!AK14+'2021 ERU'!AK14</f>
        <v>0</v>
      </c>
      <c r="AL14" s="68">
        <f>'2016 ERU'!AL14+'2017 ERU'!AL14+'2018 ERU'!AL14+'2019 ERU'!AL14+'2020 ERU'!AL14+'2021 ERU'!AL14</f>
        <v>0</v>
      </c>
      <c r="AM14" s="68">
        <f>'2016 ERU'!AM14+'2017 ERU'!AM14+'2018 ERU'!AM14+'2019 ERU'!AM14+'2020 ERU'!AM14+'2021 ERU'!AM14</f>
        <v>0</v>
      </c>
      <c r="AN14" s="79">
        <f>'2016 ERU'!AN14+'2017 ERU'!AN14+'2018 ERU'!AN14+'2019 ERU'!AN14+'2020 ERU'!AN14+'2021 ERU'!AN14</f>
        <v>0</v>
      </c>
    </row>
    <row r="15" spans="1:40" x14ac:dyDescent="0.15">
      <c r="A15" s="72" t="s">
        <v>12</v>
      </c>
      <c r="B15" s="80">
        <f t="shared" si="1"/>
        <v>2200</v>
      </c>
      <c r="C15" s="68">
        <f>'2016 ERU'!C15+'2017 ERU'!C15+'2018 ERU'!C15</f>
        <v>0</v>
      </c>
      <c r="D15" s="68">
        <f>'2016 ERU'!D15+'2017 ERU'!D15+'2018 ERU'!D15+'2019 ERU'!D15+'2020 ERU'!D15+'2021 ERU'!D15</f>
        <v>0</v>
      </c>
      <c r="E15" s="68">
        <f>'2016 ERU'!E15+'2017 ERU'!E15+'2018 ERU'!E15+'2019 ERU'!E15+'2020 ERU'!E15+'2021 ERU'!E15</f>
        <v>0</v>
      </c>
      <c r="F15" s="68">
        <f>'2016 ERU'!F15+'2017 ERU'!F15+'2018 ERU'!F15+'2019 ERU'!F15+'2020 ERU'!F15+'2021 ERU'!F15</f>
        <v>0</v>
      </c>
      <c r="G15" s="68">
        <f>'2016 ERU'!G15+'2017 ERU'!G15+'2018 ERU'!G15+'2019 ERU'!G15+'2020 ERU'!G15+'2021 ERU'!G15</f>
        <v>0</v>
      </c>
      <c r="H15" s="68">
        <f>'2016 ERU'!H15+'2017 ERU'!H15+'2018 ERU'!H15+'2019 ERU'!H15+'2020 ERU'!H15+'2021 ERU'!H15</f>
        <v>0</v>
      </c>
      <c r="I15" s="68">
        <f>'2016 ERU'!I15+'2017 ERU'!I15+'2018 ERU'!I15+'2019 ERU'!I15+'2020 ERU'!I15+'2021 ERU'!I15</f>
        <v>0</v>
      </c>
      <c r="J15" s="68">
        <f>'2016 ERU'!J15+'2017 ERU'!J15+'2018 ERU'!J15+'2019 ERU'!J15+'2020 ERU'!J15+'2021 ERU'!J15</f>
        <v>0</v>
      </c>
      <c r="K15" s="68">
        <f>'2016 ERU'!K15+'2017 ERU'!K15+'2018 ERU'!K15+'2019 ERU'!K15+'2020 ERU'!K15+'2021 ERU'!K15</f>
        <v>0</v>
      </c>
      <c r="L15" s="68">
        <f>'2016 ERU'!L15+'2017 ERU'!L15+'2018 ERU'!L15+'2019 ERU'!L15+'2020 ERU'!L15+'2021 ERU'!L15</f>
        <v>0</v>
      </c>
      <c r="M15" s="68">
        <f>'2016 ERU'!M15+'2017 ERU'!M15+'2018 ERU'!M15+'2019 ERU'!M15+'2020 ERU'!M15+'2021 ERU'!M15</f>
        <v>0</v>
      </c>
      <c r="N15" s="32">
        <f>'2016 ERU'!N15+'2017 ERU'!N15+'2018 ERU'!N15+'2019 ERU'!N15+'2020 ERU'!N15+'2021 ERU'!N15</f>
        <v>0</v>
      </c>
      <c r="O15" s="68">
        <f>'2016 ERU'!O15+'2017 ERU'!O15+'2018 ERU'!O15+'2019 ERU'!O15+'2020 ERU'!O15+'2021 ERU'!O15</f>
        <v>0</v>
      </c>
      <c r="P15" s="68">
        <f>'2016 ERU'!P15+'2017 ERU'!P15+'2018 ERU'!P15+'2019 ERU'!P15+'2020 ERU'!P15+'2021 ERU'!P15</f>
        <v>0</v>
      </c>
      <c r="Q15" s="68">
        <f>'2016 ERU'!Q15+'2017 ERU'!Q15+'2018 ERU'!Q15+'2019 ERU'!Q15+'2020 ERU'!Q15+'2021 ERU'!Q15</f>
        <v>0</v>
      </c>
      <c r="R15" s="68">
        <f>'2016 ERU'!R15+'2017 ERU'!R15+'2018 ERU'!R15+'2019 ERU'!R15+'2020 ERU'!R15+'2021 ERU'!R15</f>
        <v>0</v>
      </c>
      <c r="S15" s="68">
        <f>'2016 ERU'!S15+'2017 ERU'!S15+'2018 ERU'!S15+'2019 ERU'!S15+'2020 ERU'!S15+'2021 ERU'!S15</f>
        <v>0</v>
      </c>
      <c r="T15" s="68">
        <f>'2016 ERU'!T15+'2017 ERU'!T15+'2018 ERU'!T15+'2019 ERU'!T15+'2020 ERU'!T15+'2021 ERU'!T15</f>
        <v>0</v>
      </c>
      <c r="U15" s="68">
        <f>'2016 ERU'!U15+'2017 ERU'!U15+'2018 ERU'!U15+'2019 ERU'!U15+'2020 ERU'!U15+'2021 ERU'!U15</f>
        <v>0</v>
      </c>
      <c r="V15" s="68">
        <f>'2016 ERU'!V15+'2017 ERU'!V15+'2018 ERU'!V15+'2019 ERU'!V15+'2020 ERU'!V15+'2021 ERU'!V15</f>
        <v>0</v>
      </c>
      <c r="W15" s="68">
        <f>'2016 ERU'!W15+'2017 ERU'!W15+'2018 ERU'!W15+'2019 ERU'!W15+'2020 ERU'!W15+'2021 ERU'!W15</f>
        <v>0</v>
      </c>
      <c r="X15" s="68">
        <f>'2016 ERU'!X15+'2017 ERU'!X15+'2018 ERU'!X15+'2019 ERU'!X15+'2020 ERU'!X15+'2021 ERU'!X15</f>
        <v>0</v>
      </c>
      <c r="Y15" s="68">
        <f>'2016 ERU'!Y15+'2017 ERU'!Y15+'2018 ERU'!Y15+'2019 ERU'!Y15+'2020 ERU'!Y15+'2021 ERU'!Y15</f>
        <v>0</v>
      </c>
      <c r="Z15" s="68">
        <f>'2016 ERU'!Z15+'2017 ERU'!Z15+'2018 ERU'!Z15+'2019 ERU'!Z15+'2020 ERU'!Z15+'2021 ERU'!Z15</f>
        <v>0</v>
      </c>
      <c r="AA15" s="68">
        <f>'2016 ERU'!AA15+'2017 ERU'!AA15+'2018 ERU'!AA15+'2019 ERU'!AA15+'2020 ERU'!AA15+'2021 ERU'!AA15</f>
        <v>0</v>
      </c>
      <c r="AB15" s="68">
        <f>'2016 ERU'!AB15+'2017 ERU'!AB15+'2018 ERU'!AB15+'2019 ERU'!AB15+'2020 ERU'!AB15+'2021 ERU'!AB15</f>
        <v>2200</v>
      </c>
      <c r="AC15" s="68">
        <f>'2016 ERU'!AC15+'2017 ERU'!AC15+'2018 ERU'!AC15+'2019 ERU'!AC15+'2020 ERU'!AC15+'2021 ERU'!AC15</f>
        <v>0</v>
      </c>
      <c r="AD15" s="68">
        <f>'2016 ERU'!AD15+'2017 ERU'!AD15+'2018 ERU'!AD15+'2019 ERU'!AD15+'2020 ERU'!AD15+'2021 ERU'!AD15</f>
        <v>0</v>
      </c>
      <c r="AE15" s="68">
        <f>'2016 ERU'!AE15+'2017 ERU'!AE15+'2018 ERU'!AE15+'2019 ERU'!AE15+'2020 ERU'!AE15+'2021 ERU'!AE15</f>
        <v>0</v>
      </c>
      <c r="AF15" s="68">
        <f>'2016 ERU'!AF15+'2017 ERU'!AF15+'2018 ERU'!AF15+'2019 ERU'!AF15+'2020 ERU'!AF15+'2021 ERU'!AF15</f>
        <v>0</v>
      </c>
      <c r="AG15" s="68">
        <f>'2016 ERU'!AG15+'2017 ERU'!AG15+'2018 ERU'!AG15+'2019 ERU'!AG15+'2020 ERU'!AG15+'2021 ERU'!AG15</f>
        <v>0</v>
      </c>
      <c r="AH15" s="68">
        <f>'2016 ERU'!AH15+'2017 ERU'!AH15+'2018 ERU'!AH15+'2019 ERU'!AH15+'2020 ERU'!AH15+'2021 ERU'!AH15</f>
        <v>0</v>
      </c>
      <c r="AI15" s="68">
        <f>'2016 ERU'!AI15+'2017 ERU'!AI15+'2018 ERU'!AI15+'2019 ERU'!AI15+'2020 ERU'!AI15+'2021 ERU'!AI15</f>
        <v>0</v>
      </c>
      <c r="AJ15" s="68">
        <f>'2016 ERU'!AJ15+'2017 ERU'!AJ15+'2018 ERU'!AJ15+'2019 ERU'!AJ15+'2020 ERU'!AJ15+'2021 ERU'!AJ15</f>
        <v>0</v>
      </c>
      <c r="AK15" s="68">
        <f>'2016 ERU'!AK15+'2017 ERU'!AK15+'2018 ERU'!AK15+'2019 ERU'!AK15+'2020 ERU'!AK15+'2021 ERU'!AK15</f>
        <v>0</v>
      </c>
      <c r="AL15" s="68">
        <f>'2016 ERU'!AL15+'2017 ERU'!AL15+'2018 ERU'!AL15+'2019 ERU'!AL15+'2020 ERU'!AL15+'2021 ERU'!AL15</f>
        <v>0</v>
      </c>
      <c r="AM15" s="68">
        <f>'2016 ERU'!AM15+'2017 ERU'!AM15+'2018 ERU'!AM15+'2019 ERU'!AM15+'2020 ERU'!AM15+'2021 ERU'!AM15</f>
        <v>0</v>
      </c>
      <c r="AN15" s="79">
        <f>'2016 ERU'!AN15+'2017 ERU'!AN15+'2018 ERU'!AN15+'2019 ERU'!AN15+'2020 ERU'!AN15+'2021 ERU'!AN15</f>
        <v>0</v>
      </c>
    </row>
    <row r="16" spans="1:40" x14ac:dyDescent="0.15">
      <c r="A16" s="72" t="s">
        <v>1</v>
      </c>
      <c r="B16" s="80">
        <f t="shared" si="1"/>
        <v>0</v>
      </c>
      <c r="C16" s="68">
        <f>'2016 ERU'!C16+'2017 ERU'!C16+'2018 ERU'!C16</f>
        <v>0</v>
      </c>
      <c r="D16" s="68">
        <f>'2016 ERU'!D16+'2017 ERU'!D16+'2018 ERU'!D16+'2019 ERU'!D16+'2020 ERU'!D16+'2021 ERU'!D16</f>
        <v>0</v>
      </c>
      <c r="E16" s="68">
        <f>'2016 ERU'!E16+'2017 ERU'!E16+'2018 ERU'!E16+'2019 ERU'!E16+'2020 ERU'!E16+'2021 ERU'!E16</f>
        <v>0</v>
      </c>
      <c r="F16" s="68">
        <f>'2016 ERU'!F16+'2017 ERU'!F16+'2018 ERU'!F16+'2019 ERU'!F16+'2020 ERU'!F16+'2021 ERU'!F16</f>
        <v>0</v>
      </c>
      <c r="G16" s="68">
        <f>'2016 ERU'!G16+'2017 ERU'!G16+'2018 ERU'!G16+'2019 ERU'!G16+'2020 ERU'!G16+'2021 ERU'!G16</f>
        <v>0</v>
      </c>
      <c r="H16" s="68">
        <f>'2016 ERU'!H16+'2017 ERU'!H16+'2018 ERU'!H16+'2019 ERU'!H16+'2020 ERU'!H16+'2021 ERU'!H16</f>
        <v>0</v>
      </c>
      <c r="I16" s="68">
        <f>'2016 ERU'!I16+'2017 ERU'!I16+'2018 ERU'!I16+'2019 ERU'!I16+'2020 ERU'!I16+'2021 ERU'!I16</f>
        <v>0</v>
      </c>
      <c r="J16" s="68">
        <f>'2016 ERU'!J16+'2017 ERU'!J16+'2018 ERU'!J16+'2019 ERU'!J16+'2020 ERU'!J16+'2021 ERU'!J16</f>
        <v>0</v>
      </c>
      <c r="K16" s="68">
        <f>'2016 ERU'!K16+'2017 ERU'!K16+'2018 ERU'!K16+'2019 ERU'!K16+'2020 ERU'!K16+'2021 ERU'!K16</f>
        <v>0</v>
      </c>
      <c r="L16" s="68">
        <f>'2016 ERU'!L16+'2017 ERU'!L16+'2018 ERU'!L16+'2019 ERU'!L16+'2020 ERU'!L16+'2021 ERU'!L16</f>
        <v>0</v>
      </c>
      <c r="M16" s="68">
        <f>'2016 ERU'!M16+'2017 ERU'!M16+'2018 ERU'!M16+'2019 ERU'!M16+'2020 ERU'!M16+'2021 ERU'!M16</f>
        <v>0</v>
      </c>
      <c r="N16" s="68">
        <f>'2016 ERU'!N16+'2017 ERU'!N16+'2018 ERU'!N16+'2019 ERU'!N16+'2020 ERU'!N16+'2021 ERU'!N16</f>
        <v>0</v>
      </c>
      <c r="O16" s="32">
        <f>'2016 ERU'!O16+'2017 ERU'!O16+'2018 ERU'!O16+'2019 ERU'!O16+'2020 ERU'!O16+'2021 ERU'!O16</f>
        <v>0</v>
      </c>
      <c r="P16" s="68">
        <f>'2016 ERU'!P16+'2017 ERU'!P16+'2018 ERU'!P16+'2019 ERU'!P16+'2020 ERU'!P16+'2021 ERU'!P16</f>
        <v>0</v>
      </c>
      <c r="Q16" s="68">
        <f>'2016 ERU'!Q16+'2017 ERU'!Q16+'2018 ERU'!Q16+'2019 ERU'!Q16+'2020 ERU'!Q16+'2021 ERU'!Q16</f>
        <v>0</v>
      </c>
      <c r="R16" s="68">
        <f>'2016 ERU'!R16+'2017 ERU'!R16+'2018 ERU'!R16+'2019 ERU'!R16+'2020 ERU'!R16+'2021 ERU'!R16</f>
        <v>0</v>
      </c>
      <c r="S16" s="68">
        <f>'2016 ERU'!S16+'2017 ERU'!S16+'2018 ERU'!S16+'2019 ERU'!S16+'2020 ERU'!S16+'2021 ERU'!S16</f>
        <v>0</v>
      </c>
      <c r="T16" s="68">
        <f>'2016 ERU'!T16+'2017 ERU'!T16+'2018 ERU'!T16+'2019 ERU'!T16+'2020 ERU'!T16+'2021 ERU'!T16</f>
        <v>0</v>
      </c>
      <c r="U16" s="68">
        <f>'2016 ERU'!U16+'2017 ERU'!U16+'2018 ERU'!U16+'2019 ERU'!U16+'2020 ERU'!U16+'2021 ERU'!U16</f>
        <v>0</v>
      </c>
      <c r="V16" s="68">
        <f>'2016 ERU'!V16+'2017 ERU'!V16+'2018 ERU'!V16+'2019 ERU'!V16+'2020 ERU'!V16+'2021 ERU'!V16</f>
        <v>0</v>
      </c>
      <c r="W16" s="68">
        <f>'2016 ERU'!W16+'2017 ERU'!W16+'2018 ERU'!W16+'2019 ERU'!W16+'2020 ERU'!W16+'2021 ERU'!W16</f>
        <v>0</v>
      </c>
      <c r="X16" s="68">
        <f>'2016 ERU'!X16+'2017 ERU'!X16+'2018 ERU'!X16+'2019 ERU'!X16+'2020 ERU'!X16+'2021 ERU'!X16</f>
        <v>0</v>
      </c>
      <c r="Y16" s="68">
        <f>'2016 ERU'!Y16+'2017 ERU'!Y16+'2018 ERU'!Y16+'2019 ERU'!Y16+'2020 ERU'!Y16+'2021 ERU'!Y16</f>
        <v>0</v>
      </c>
      <c r="Z16" s="68">
        <f>'2016 ERU'!Z16+'2017 ERU'!Z16+'2018 ERU'!Z16+'2019 ERU'!Z16+'2020 ERU'!Z16+'2021 ERU'!Z16</f>
        <v>0</v>
      </c>
      <c r="AA16" s="68">
        <f>'2016 ERU'!AA16+'2017 ERU'!AA16+'2018 ERU'!AA16+'2019 ERU'!AA16+'2020 ERU'!AA16+'2021 ERU'!AA16</f>
        <v>0</v>
      </c>
      <c r="AB16" s="68">
        <f>'2016 ERU'!AB16+'2017 ERU'!AB16+'2018 ERU'!AB16+'2019 ERU'!AB16+'2020 ERU'!AB16+'2021 ERU'!AB16</f>
        <v>0</v>
      </c>
      <c r="AC16" s="68">
        <f>'2016 ERU'!AC16+'2017 ERU'!AC16+'2018 ERU'!AC16+'2019 ERU'!AC16+'2020 ERU'!AC16+'2021 ERU'!AC16</f>
        <v>0</v>
      </c>
      <c r="AD16" s="68">
        <f>'2016 ERU'!AD16+'2017 ERU'!AD16+'2018 ERU'!AD16+'2019 ERU'!AD16+'2020 ERU'!AD16+'2021 ERU'!AD16</f>
        <v>0</v>
      </c>
      <c r="AE16" s="68">
        <f>'2016 ERU'!AE16+'2017 ERU'!AE16+'2018 ERU'!AE16+'2019 ERU'!AE16+'2020 ERU'!AE16+'2021 ERU'!AE16</f>
        <v>0</v>
      </c>
      <c r="AF16" s="68">
        <f>'2016 ERU'!AF16+'2017 ERU'!AF16+'2018 ERU'!AF16+'2019 ERU'!AF16+'2020 ERU'!AF16+'2021 ERU'!AF16</f>
        <v>0</v>
      </c>
      <c r="AG16" s="68">
        <f>'2016 ERU'!AG16+'2017 ERU'!AG16+'2018 ERU'!AG16+'2019 ERU'!AG16+'2020 ERU'!AG16+'2021 ERU'!AG16</f>
        <v>0</v>
      </c>
      <c r="AH16" s="68">
        <f>'2016 ERU'!AH16+'2017 ERU'!AH16+'2018 ERU'!AH16+'2019 ERU'!AH16+'2020 ERU'!AH16+'2021 ERU'!AH16</f>
        <v>0</v>
      </c>
      <c r="AI16" s="68">
        <f>'2016 ERU'!AI16+'2017 ERU'!AI16+'2018 ERU'!AI16+'2019 ERU'!AI16+'2020 ERU'!AI16+'2021 ERU'!AI16</f>
        <v>0</v>
      </c>
      <c r="AJ16" s="68">
        <f>'2016 ERU'!AJ16+'2017 ERU'!AJ16+'2018 ERU'!AJ16+'2019 ERU'!AJ16+'2020 ERU'!AJ16+'2021 ERU'!AJ16</f>
        <v>0</v>
      </c>
      <c r="AK16" s="68">
        <f>'2016 ERU'!AK16+'2017 ERU'!AK16+'2018 ERU'!AK16+'2019 ERU'!AK16+'2020 ERU'!AK16+'2021 ERU'!AK16</f>
        <v>0</v>
      </c>
      <c r="AL16" s="68">
        <f>'2016 ERU'!AL16+'2017 ERU'!AL16+'2018 ERU'!AL16+'2019 ERU'!AL16+'2020 ERU'!AL16+'2021 ERU'!AL16</f>
        <v>0</v>
      </c>
      <c r="AM16" s="68">
        <f>'2016 ERU'!AM16+'2017 ERU'!AM16+'2018 ERU'!AM16+'2019 ERU'!AM16+'2020 ERU'!AM16+'2021 ERU'!AM16</f>
        <v>0</v>
      </c>
      <c r="AN16" s="79">
        <f>'2016 ERU'!AN16+'2017 ERU'!AN16+'2018 ERU'!AN16+'2019 ERU'!AN16+'2020 ERU'!AN16+'2021 ERU'!AN16</f>
        <v>0</v>
      </c>
    </row>
    <row r="17" spans="1:40" x14ac:dyDescent="0.15">
      <c r="A17" s="72" t="s">
        <v>17</v>
      </c>
      <c r="B17" s="80">
        <f t="shared" si="1"/>
        <v>3876894</v>
      </c>
      <c r="C17" s="68">
        <f>'2016 ERU'!C17+'2017 ERU'!C17+'2018 ERU'!C17</f>
        <v>0</v>
      </c>
      <c r="D17" s="68">
        <f>'2016 ERU'!D17+'2017 ERU'!D17+'2018 ERU'!D17+'2019 ERU'!D17+'2020 ERU'!D17+'2021 ERU'!D17</f>
        <v>0</v>
      </c>
      <c r="E17" s="68">
        <f>'2016 ERU'!E17+'2017 ERU'!E17+'2018 ERU'!E17+'2019 ERU'!E17+'2020 ERU'!E17+'2021 ERU'!E17</f>
        <v>0</v>
      </c>
      <c r="F17" s="68">
        <f>'2016 ERU'!F17+'2017 ERU'!F17+'2018 ERU'!F17+'2019 ERU'!F17+'2020 ERU'!F17+'2021 ERU'!F17</f>
        <v>0</v>
      </c>
      <c r="G17" s="68">
        <f>'2016 ERU'!G17+'2017 ERU'!G17+'2018 ERU'!G17+'2019 ERU'!G17+'2020 ERU'!G17+'2021 ERU'!G17</f>
        <v>0</v>
      </c>
      <c r="H17" s="68">
        <f>'2016 ERU'!H17+'2017 ERU'!H17+'2018 ERU'!H17+'2019 ERU'!H17+'2020 ERU'!H17+'2021 ERU'!H17</f>
        <v>0</v>
      </c>
      <c r="I17" s="68">
        <f>'2016 ERU'!I17+'2017 ERU'!I17+'2018 ERU'!I17+'2019 ERU'!I17+'2020 ERU'!I17+'2021 ERU'!I17</f>
        <v>0</v>
      </c>
      <c r="J17" s="68">
        <f>'2016 ERU'!J17+'2017 ERU'!J17+'2018 ERU'!J17+'2019 ERU'!J17+'2020 ERU'!J17+'2021 ERU'!J17</f>
        <v>0</v>
      </c>
      <c r="K17" s="68">
        <f>'2016 ERU'!K17+'2017 ERU'!K17+'2018 ERU'!K17+'2019 ERU'!K17+'2020 ERU'!K17+'2021 ERU'!K17</f>
        <v>0</v>
      </c>
      <c r="L17" s="68">
        <f>'2016 ERU'!L17+'2017 ERU'!L17+'2018 ERU'!L17+'2019 ERU'!L17+'2020 ERU'!L17+'2021 ERU'!L17</f>
        <v>0</v>
      </c>
      <c r="M17" s="68">
        <f>'2016 ERU'!M17+'2017 ERU'!M17+'2018 ERU'!M17+'2019 ERU'!M17+'2020 ERU'!M17+'2021 ERU'!M17</f>
        <v>0</v>
      </c>
      <c r="N17" s="68">
        <f>'2016 ERU'!N17+'2017 ERU'!N17+'2018 ERU'!N17+'2019 ERU'!N17+'2020 ERU'!N17+'2021 ERU'!N17</f>
        <v>0</v>
      </c>
      <c r="O17" s="68">
        <f>'2016 ERU'!O17+'2017 ERU'!O17+'2018 ERU'!O17+'2019 ERU'!O17+'2020 ERU'!O17+'2021 ERU'!O17</f>
        <v>0</v>
      </c>
      <c r="P17" s="32">
        <f>'2016 ERU'!P17+'2017 ERU'!P17+'2018 ERU'!P17+'2019 ERU'!P17+'2020 ERU'!P17+'2021 ERU'!P17</f>
        <v>3876894</v>
      </c>
      <c r="Q17" s="68">
        <f>'2016 ERU'!Q17+'2017 ERU'!Q17+'2018 ERU'!Q17+'2019 ERU'!Q17+'2020 ERU'!Q17+'2021 ERU'!Q17</f>
        <v>0</v>
      </c>
      <c r="R17" s="68">
        <f>'2016 ERU'!R17+'2017 ERU'!R17+'2018 ERU'!R17+'2019 ERU'!R17+'2020 ERU'!R17+'2021 ERU'!R17</f>
        <v>0</v>
      </c>
      <c r="S17" s="68">
        <f>'2016 ERU'!S17+'2017 ERU'!S17+'2018 ERU'!S17+'2019 ERU'!S17+'2020 ERU'!S17+'2021 ERU'!S17</f>
        <v>0</v>
      </c>
      <c r="T17" s="68">
        <f>'2016 ERU'!T17+'2017 ERU'!T17+'2018 ERU'!T17+'2019 ERU'!T17+'2020 ERU'!T17+'2021 ERU'!T17</f>
        <v>0</v>
      </c>
      <c r="U17" s="68">
        <f>'2016 ERU'!U17+'2017 ERU'!U17+'2018 ERU'!U17+'2019 ERU'!U17+'2020 ERU'!U17+'2021 ERU'!U17</f>
        <v>0</v>
      </c>
      <c r="V17" s="68">
        <f>'2016 ERU'!V17+'2017 ERU'!V17+'2018 ERU'!V17+'2019 ERU'!V17+'2020 ERU'!V17+'2021 ERU'!V17</f>
        <v>0</v>
      </c>
      <c r="W17" s="68">
        <f>'2016 ERU'!W17+'2017 ERU'!W17+'2018 ERU'!W17+'2019 ERU'!W17+'2020 ERU'!W17+'2021 ERU'!W17</f>
        <v>0</v>
      </c>
      <c r="X17" s="68">
        <f>'2016 ERU'!X17+'2017 ERU'!X17+'2018 ERU'!X17+'2019 ERU'!X17+'2020 ERU'!X17+'2021 ERU'!X17</f>
        <v>0</v>
      </c>
      <c r="Y17" s="68">
        <f>'2016 ERU'!Y17+'2017 ERU'!Y17+'2018 ERU'!Y17+'2019 ERU'!Y17+'2020 ERU'!Y17+'2021 ERU'!Y17</f>
        <v>0</v>
      </c>
      <c r="Z17" s="68">
        <f>'2016 ERU'!Z17+'2017 ERU'!Z17+'2018 ERU'!Z17+'2019 ERU'!Z17+'2020 ERU'!Z17+'2021 ERU'!Z17</f>
        <v>0</v>
      </c>
      <c r="AA17" s="68">
        <f>'2016 ERU'!AA17+'2017 ERU'!AA17+'2018 ERU'!AA17+'2019 ERU'!AA17+'2020 ERU'!AA17+'2021 ERU'!AA17</f>
        <v>0</v>
      </c>
      <c r="AB17" s="68">
        <f>'2016 ERU'!AB17+'2017 ERU'!AB17+'2018 ERU'!AB17+'2019 ERU'!AB17+'2020 ERU'!AB17+'2021 ERU'!AB17</f>
        <v>0</v>
      </c>
      <c r="AC17" s="68">
        <f>'2016 ERU'!AC17+'2017 ERU'!AC17+'2018 ERU'!AC17+'2019 ERU'!AC17+'2020 ERU'!AC17+'2021 ERU'!AC17</f>
        <v>0</v>
      </c>
      <c r="AD17" s="68">
        <f>'2016 ERU'!AD17+'2017 ERU'!AD17+'2018 ERU'!AD17+'2019 ERU'!AD17+'2020 ERU'!AD17+'2021 ERU'!AD17</f>
        <v>0</v>
      </c>
      <c r="AE17" s="68">
        <f>'2016 ERU'!AE17+'2017 ERU'!AE17+'2018 ERU'!AE17+'2019 ERU'!AE17+'2020 ERU'!AE17+'2021 ERU'!AE17</f>
        <v>0</v>
      </c>
      <c r="AF17" s="68">
        <f>'2016 ERU'!AF17+'2017 ERU'!AF17+'2018 ERU'!AF17+'2019 ERU'!AF17+'2020 ERU'!AF17+'2021 ERU'!AF17</f>
        <v>0</v>
      </c>
      <c r="AG17" s="68">
        <f>'2016 ERU'!AG17+'2017 ERU'!AG17+'2018 ERU'!AG17+'2019 ERU'!AG17+'2020 ERU'!AG17+'2021 ERU'!AG17</f>
        <v>0</v>
      </c>
      <c r="AH17" s="68">
        <f>'2016 ERU'!AH17+'2017 ERU'!AH17+'2018 ERU'!AH17+'2019 ERU'!AH17+'2020 ERU'!AH17+'2021 ERU'!AH17</f>
        <v>0</v>
      </c>
      <c r="AI17" s="68">
        <f>'2016 ERU'!AI17+'2017 ERU'!AI17+'2018 ERU'!AI17+'2019 ERU'!AI17+'2020 ERU'!AI17+'2021 ERU'!AI17</f>
        <v>0</v>
      </c>
      <c r="AJ17" s="68">
        <f>'2016 ERU'!AJ17+'2017 ERU'!AJ17+'2018 ERU'!AJ17+'2019 ERU'!AJ17+'2020 ERU'!AJ17+'2021 ERU'!AJ17</f>
        <v>0</v>
      </c>
      <c r="AK17" s="68">
        <f>'2016 ERU'!AK17+'2017 ERU'!AK17+'2018 ERU'!AK17+'2019 ERU'!AK17+'2020 ERU'!AK17+'2021 ERU'!AK17</f>
        <v>0</v>
      </c>
      <c r="AL17" s="68">
        <f>'2016 ERU'!AL17+'2017 ERU'!AL17+'2018 ERU'!AL17+'2019 ERU'!AL17+'2020 ERU'!AL17+'2021 ERU'!AL17</f>
        <v>0</v>
      </c>
      <c r="AM17" s="68">
        <f>'2016 ERU'!AM17+'2017 ERU'!AM17+'2018 ERU'!AM17+'2019 ERU'!AM17+'2020 ERU'!AM17+'2021 ERU'!AM17</f>
        <v>0</v>
      </c>
      <c r="AN17" s="79">
        <f>'2016 ERU'!AN17+'2017 ERU'!AN17+'2018 ERU'!AN17+'2019 ERU'!AN17+'2020 ERU'!AN17+'2021 ERU'!AN17</f>
        <v>0</v>
      </c>
    </row>
    <row r="18" spans="1:40" x14ac:dyDescent="0.15">
      <c r="A18" s="72" t="s">
        <v>3</v>
      </c>
      <c r="B18" s="80">
        <f t="shared" si="1"/>
        <v>74964</v>
      </c>
      <c r="C18" s="68">
        <f>'2016 ERU'!C18+'2017 ERU'!C18+'2018 ERU'!C18</f>
        <v>0</v>
      </c>
      <c r="D18" s="68">
        <f>'2016 ERU'!D18+'2017 ERU'!D18+'2018 ERU'!D18+'2019 ERU'!D18+'2020 ERU'!D18+'2021 ERU'!D18</f>
        <v>0</v>
      </c>
      <c r="E18" s="68">
        <f>'2016 ERU'!E18+'2017 ERU'!E18+'2018 ERU'!E18+'2019 ERU'!E18+'2020 ERU'!E18+'2021 ERU'!E18</f>
        <v>0</v>
      </c>
      <c r="F18" s="68">
        <f>'2016 ERU'!F18+'2017 ERU'!F18+'2018 ERU'!F18+'2019 ERU'!F18+'2020 ERU'!F18+'2021 ERU'!F18</f>
        <v>0</v>
      </c>
      <c r="G18" s="68">
        <f>'2016 ERU'!G18+'2017 ERU'!G18+'2018 ERU'!G18+'2019 ERU'!G18+'2020 ERU'!G18+'2021 ERU'!G18</f>
        <v>0</v>
      </c>
      <c r="H18" s="68">
        <f>'2016 ERU'!H18+'2017 ERU'!H18+'2018 ERU'!H18+'2019 ERU'!H18+'2020 ERU'!H18+'2021 ERU'!H18</f>
        <v>0</v>
      </c>
      <c r="I18" s="68">
        <f>'2016 ERU'!I18+'2017 ERU'!I18+'2018 ERU'!I18+'2019 ERU'!I18+'2020 ERU'!I18+'2021 ERU'!I18</f>
        <v>0</v>
      </c>
      <c r="J18" s="68">
        <f>'2016 ERU'!J18+'2017 ERU'!J18+'2018 ERU'!J18+'2019 ERU'!J18+'2020 ERU'!J18+'2021 ERU'!J18</f>
        <v>0</v>
      </c>
      <c r="K18" s="68">
        <f>'2016 ERU'!K18+'2017 ERU'!K18+'2018 ERU'!K18+'2019 ERU'!K18+'2020 ERU'!K18+'2021 ERU'!K18</f>
        <v>0</v>
      </c>
      <c r="L18" s="68">
        <f>'2016 ERU'!L18+'2017 ERU'!L18+'2018 ERU'!L18+'2019 ERU'!L18+'2020 ERU'!L18+'2021 ERU'!L18</f>
        <v>0</v>
      </c>
      <c r="M18" s="68">
        <f>'2016 ERU'!M18+'2017 ERU'!M18+'2018 ERU'!M18+'2019 ERU'!M18+'2020 ERU'!M18+'2021 ERU'!M18</f>
        <v>0</v>
      </c>
      <c r="N18" s="68">
        <f>'2016 ERU'!N18+'2017 ERU'!N18+'2018 ERU'!N18+'2019 ERU'!N18+'2020 ERU'!N18+'2021 ERU'!N18</f>
        <v>0</v>
      </c>
      <c r="O18" s="68">
        <f>'2016 ERU'!O18+'2017 ERU'!O18+'2018 ERU'!O18+'2019 ERU'!O18+'2020 ERU'!O18+'2021 ERU'!O18</f>
        <v>0</v>
      </c>
      <c r="P18" s="68">
        <f>'2016 ERU'!P18+'2017 ERU'!P18+'2018 ERU'!P18+'2019 ERU'!P18+'2020 ERU'!P18+'2021 ERU'!P18</f>
        <v>0</v>
      </c>
      <c r="Q18" s="32">
        <f>'2016 ERU'!Q18+'2017 ERU'!Q18+'2018 ERU'!Q18+'2019 ERU'!Q18+'2020 ERU'!Q18+'2021 ERU'!Q18</f>
        <v>74964</v>
      </c>
      <c r="R18" s="68">
        <f>'2016 ERU'!R18+'2017 ERU'!R18+'2018 ERU'!R18+'2019 ERU'!R18+'2020 ERU'!R18+'2021 ERU'!R18</f>
        <v>0</v>
      </c>
      <c r="S18" s="68">
        <f>'2016 ERU'!S18+'2017 ERU'!S18+'2018 ERU'!S18+'2019 ERU'!S18+'2020 ERU'!S18+'2021 ERU'!S18</f>
        <v>0</v>
      </c>
      <c r="T18" s="68">
        <f>'2016 ERU'!T18+'2017 ERU'!T18+'2018 ERU'!T18+'2019 ERU'!T18+'2020 ERU'!T18+'2021 ERU'!T18</f>
        <v>0</v>
      </c>
      <c r="U18" s="68">
        <f>'2016 ERU'!U18+'2017 ERU'!U18+'2018 ERU'!U18+'2019 ERU'!U18+'2020 ERU'!U18+'2021 ERU'!U18</f>
        <v>0</v>
      </c>
      <c r="V18" s="68">
        <f>'2016 ERU'!V18+'2017 ERU'!V18+'2018 ERU'!V18+'2019 ERU'!V18+'2020 ERU'!V18+'2021 ERU'!V18</f>
        <v>0</v>
      </c>
      <c r="W18" s="68">
        <f>'2016 ERU'!W18+'2017 ERU'!W18+'2018 ERU'!W18+'2019 ERU'!W18+'2020 ERU'!W18+'2021 ERU'!W18</f>
        <v>0</v>
      </c>
      <c r="X18" s="68">
        <f>'2016 ERU'!X18+'2017 ERU'!X18+'2018 ERU'!X18+'2019 ERU'!X18+'2020 ERU'!X18+'2021 ERU'!X18</f>
        <v>0</v>
      </c>
      <c r="Y18" s="68">
        <f>'2016 ERU'!Y18+'2017 ERU'!Y18+'2018 ERU'!Y18+'2019 ERU'!Y18+'2020 ERU'!Y18+'2021 ERU'!Y18</f>
        <v>0</v>
      </c>
      <c r="Z18" s="68">
        <f>'2016 ERU'!Z18+'2017 ERU'!Z18+'2018 ERU'!Z18+'2019 ERU'!Z18+'2020 ERU'!Z18+'2021 ERU'!Z18</f>
        <v>0</v>
      </c>
      <c r="AA18" s="68">
        <f>'2016 ERU'!AA18+'2017 ERU'!AA18+'2018 ERU'!AA18+'2019 ERU'!AA18+'2020 ERU'!AA18+'2021 ERU'!AA18</f>
        <v>0</v>
      </c>
      <c r="AB18" s="68">
        <f>'2016 ERU'!AB18+'2017 ERU'!AB18+'2018 ERU'!AB18+'2019 ERU'!AB18+'2020 ERU'!AB18+'2021 ERU'!AB18</f>
        <v>0</v>
      </c>
      <c r="AC18" s="68">
        <f>'2016 ERU'!AC18+'2017 ERU'!AC18+'2018 ERU'!AC18+'2019 ERU'!AC18+'2020 ERU'!AC18+'2021 ERU'!AC18</f>
        <v>0</v>
      </c>
      <c r="AD18" s="68">
        <f>'2016 ERU'!AD18+'2017 ERU'!AD18+'2018 ERU'!AD18+'2019 ERU'!AD18+'2020 ERU'!AD18+'2021 ERU'!AD18</f>
        <v>0</v>
      </c>
      <c r="AE18" s="68">
        <f>'2016 ERU'!AE18+'2017 ERU'!AE18+'2018 ERU'!AE18+'2019 ERU'!AE18+'2020 ERU'!AE18+'2021 ERU'!AE18</f>
        <v>0</v>
      </c>
      <c r="AF18" s="68">
        <f>'2016 ERU'!AF18+'2017 ERU'!AF18+'2018 ERU'!AF18+'2019 ERU'!AF18+'2020 ERU'!AF18+'2021 ERU'!AF18</f>
        <v>0</v>
      </c>
      <c r="AG18" s="68">
        <f>'2016 ERU'!AG18+'2017 ERU'!AG18+'2018 ERU'!AG18+'2019 ERU'!AG18+'2020 ERU'!AG18+'2021 ERU'!AG18</f>
        <v>0</v>
      </c>
      <c r="AH18" s="68">
        <f>'2016 ERU'!AH18+'2017 ERU'!AH18+'2018 ERU'!AH18+'2019 ERU'!AH18+'2020 ERU'!AH18+'2021 ERU'!AH18</f>
        <v>0</v>
      </c>
      <c r="AI18" s="68">
        <f>'2016 ERU'!AI18+'2017 ERU'!AI18+'2018 ERU'!AI18+'2019 ERU'!AI18+'2020 ERU'!AI18+'2021 ERU'!AI18</f>
        <v>0</v>
      </c>
      <c r="AJ18" s="68">
        <f>'2016 ERU'!AJ18+'2017 ERU'!AJ18+'2018 ERU'!AJ18+'2019 ERU'!AJ18+'2020 ERU'!AJ18+'2021 ERU'!AJ18</f>
        <v>0</v>
      </c>
      <c r="AK18" s="68">
        <f>'2016 ERU'!AK18+'2017 ERU'!AK18+'2018 ERU'!AK18+'2019 ERU'!AK18+'2020 ERU'!AK18+'2021 ERU'!AK18</f>
        <v>0</v>
      </c>
      <c r="AL18" s="68">
        <f>'2016 ERU'!AL18+'2017 ERU'!AL18+'2018 ERU'!AL18+'2019 ERU'!AL18+'2020 ERU'!AL18+'2021 ERU'!AL18</f>
        <v>0</v>
      </c>
      <c r="AM18" s="68">
        <f>'2016 ERU'!AM18+'2017 ERU'!AM18+'2018 ERU'!AM18+'2019 ERU'!AM18+'2020 ERU'!AM18+'2021 ERU'!AM18</f>
        <v>0</v>
      </c>
      <c r="AN18" s="79">
        <f>'2016 ERU'!AN18+'2017 ERU'!AN18+'2018 ERU'!AN18+'2019 ERU'!AN18+'2020 ERU'!AN18+'2021 ERU'!AN18</f>
        <v>0</v>
      </c>
    </row>
    <row r="19" spans="1:40" x14ac:dyDescent="0.15">
      <c r="A19" s="72" t="s">
        <v>7</v>
      </c>
      <c r="B19" s="80">
        <f t="shared" si="1"/>
        <v>1108946</v>
      </c>
      <c r="C19" s="68">
        <f>'2016 ERU'!C19+'2017 ERU'!C19+'2018 ERU'!C19</f>
        <v>0</v>
      </c>
      <c r="D19" s="68">
        <f>'2016 ERU'!D19+'2017 ERU'!D19+'2018 ERU'!D19+'2019 ERU'!D19+'2020 ERU'!D19+'2021 ERU'!D19</f>
        <v>0</v>
      </c>
      <c r="E19" s="68">
        <f>'2016 ERU'!E19+'2017 ERU'!E19+'2018 ERU'!E19+'2019 ERU'!E19+'2020 ERU'!E19+'2021 ERU'!E19</f>
        <v>0</v>
      </c>
      <c r="F19" s="68">
        <f>'2016 ERU'!F19+'2017 ERU'!F19+'2018 ERU'!F19+'2019 ERU'!F19+'2020 ERU'!F19+'2021 ERU'!F19</f>
        <v>0</v>
      </c>
      <c r="G19" s="68">
        <f>'2016 ERU'!G19+'2017 ERU'!G19+'2018 ERU'!G19+'2019 ERU'!G19+'2020 ERU'!G19+'2021 ERU'!G19</f>
        <v>0</v>
      </c>
      <c r="H19" s="68">
        <f>'2016 ERU'!H19+'2017 ERU'!H19+'2018 ERU'!H19+'2019 ERU'!H19+'2020 ERU'!H19+'2021 ERU'!H19</f>
        <v>0</v>
      </c>
      <c r="I19" s="68">
        <f>'2016 ERU'!I19+'2017 ERU'!I19+'2018 ERU'!I19+'2019 ERU'!I19+'2020 ERU'!I19+'2021 ERU'!I19</f>
        <v>0</v>
      </c>
      <c r="J19" s="68">
        <f>'2016 ERU'!J19+'2017 ERU'!J19+'2018 ERU'!J19+'2019 ERU'!J19+'2020 ERU'!J19+'2021 ERU'!J19</f>
        <v>0</v>
      </c>
      <c r="K19" s="68">
        <f>'2016 ERU'!K19+'2017 ERU'!K19+'2018 ERU'!K19+'2019 ERU'!K19+'2020 ERU'!K19+'2021 ERU'!K19</f>
        <v>0</v>
      </c>
      <c r="L19" s="68">
        <f>'2016 ERU'!L19+'2017 ERU'!L19+'2018 ERU'!L19+'2019 ERU'!L19+'2020 ERU'!L19+'2021 ERU'!L19</f>
        <v>0</v>
      </c>
      <c r="M19" s="68">
        <f>'2016 ERU'!M19+'2017 ERU'!M19+'2018 ERU'!M19+'2019 ERU'!M19+'2020 ERU'!M19+'2021 ERU'!M19</f>
        <v>0</v>
      </c>
      <c r="N19" s="68">
        <f>'2016 ERU'!N19+'2017 ERU'!N19+'2018 ERU'!N19+'2019 ERU'!N19+'2020 ERU'!N19+'2021 ERU'!N19</f>
        <v>0</v>
      </c>
      <c r="O19" s="68">
        <f>'2016 ERU'!O19+'2017 ERU'!O19+'2018 ERU'!O19+'2019 ERU'!O19+'2020 ERU'!O19+'2021 ERU'!O19</f>
        <v>0</v>
      </c>
      <c r="P19" s="68">
        <f>'2016 ERU'!P19+'2017 ERU'!P19+'2018 ERU'!P19+'2019 ERU'!P19+'2020 ERU'!P19+'2021 ERU'!P19</f>
        <v>0</v>
      </c>
      <c r="Q19" s="68">
        <f>'2016 ERU'!Q19+'2017 ERU'!Q19+'2018 ERU'!Q19+'2019 ERU'!Q19+'2020 ERU'!Q19+'2021 ERU'!Q19</f>
        <v>0</v>
      </c>
      <c r="R19" s="32">
        <f>'2016 ERU'!R19+'2017 ERU'!R19+'2018 ERU'!R19+'2019 ERU'!R19+'2020 ERU'!R19+'2021 ERU'!R19</f>
        <v>1108946</v>
      </c>
      <c r="S19" s="68">
        <f>'2016 ERU'!S19+'2017 ERU'!S19+'2018 ERU'!S19+'2019 ERU'!S19+'2020 ERU'!S19+'2021 ERU'!S19</f>
        <v>0</v>
      </c>
      <c r="T19" s="68">
        <f>'2016 ERU'!T19+'2017 ERU'!T19+'2018 ERU'!T19+'2019 ERU'!T19+'2020 ERU'!T19+'2021 ERU'!T19</f>
        <v>0</v>
      </c>
      <c r="U19" s="68">
        <f>'2016 ERU'!U19+'2017 ERU'!U19+'2018 ERU'!U19+'2019 ERU'!U19+'2020 ERU'!U19+'2021 ERU'!U19</f>
        <v>0</v>
      </c>
      <c r="V19" s="68">
        <f>'2016 ERU'!V19+'2017 ERU'!V19+'2018 ERU'!V19+'2019 ERU'!V19+'2020 ERU'!V19+'2021 ERU'!V19</f>
        <v>0</v>
      </c>
      <c r="W19" s="68">
        <f>'2016 ERU'!W19+'2017 ERU'!W19+'2018 ERU'!W19+'2019 ERU'!W19+'2020 ERU'!W19+'2021 ERU'!W19</f>
        <v>0</v>
      </c>
      <c r="X19" s="68">
        <f>'2016 ERU'!X19+'2017 ERU'!X19+'2018 ERU'!X19+'2019 ERU'!X19+'2020 ERU'!X19+'2021 ERU'!X19</f>
        <v>0</v>
      </c>
      <c r="Y19" s="68">
        <f>'2016 ERU'!Y19+'2017 ERU'!Y19+'2018 ERU'!Y19+'2019 ERU'!Y19+'2020 ERU'!Y19+'2021 ERU'!Y19</f>
        <v>0</v>
      </c>
      <c r="Z19" s="68">
        <f>'2016 ERU'!Z19+'2017 ERU'!Z19+'2018 ERU'!Z19+'2019 ERU'!Z19+'2020 ERU'!Z19+'2021 ERU'!Z19</f>
        <v>0</v>
      </c>
      <c r="AA19" s="68">
        <f>'2016 ERU'!AA19+'2017 ERU'!AA19+'2018 ERU'!AA19+'2019 ERU'!AA19+'2020 ERU'!AA19+'2021 ERU'!AA19</f>
        <v>0</v>
      </c>
      <c r="AB19" s="68">
        <f>'2016 ERU'!AB19+'2017 ERU'!AB19+'2018 ERU'!AB19+'2019 ERU'!AB19+'2020 ERU'!AB19+'2021 ERU'!AB19</f>
        <v>0</v>
      </c>
      <c r="AC19" s="68">
        <f>'2016 ERU'!AC19+'2017 ERU'!AC19+'2018 ERU'!AC19+'2019 ERU'!AC19+'2020 ERU'!AC19+'2021 ERU'!AC19</f>
        <v>0</v>
      </c>
      <c r="AD19" s="68">
        <f>'2016 ERU'!AD19+'2017 ERU'!AD19+'2018 ERU'!AD19+'2019 ERU'!AD19+'2020 ERU'!AD19+'2021 ERU'!AD19</f>
        <v>0</v>
      </c>
      <c r="AE19" s="68">
        <f>'2016 ERU'!AE19+'2017 ERU'!AE19+'2018 ERU'!AE19+'2019 ERU'!AE19+'2020 ERU'!AE19+'2021 ERU'!AE19</f>
        <v>0</v>
      </c>
      <c r="AF19" s="68">
        <f>'2016 ERU'!AF19+'2017 ERU'!AF19+'2018 ERU'!AF19+'2019 ERU'!AF19+'2020 ERU'!AF19+'2021 ERU'!AF19</f>
        <v>0</v>
      </c>
      <c r="AG19" s="68">
        <f>'2016 ERU'!AG19+'2017 ERU'!AG19+'2018 ERU'!AG19+'2019 ERU'!AG19+'2020 ERU'!AG19+'2021 ERU'!AG19</f>
        <v>0</v>
      </c>
      <c r="AH19" s="68">
        <f>'2016 ERU'!AH19+'2017 ERU'!AH19+'2018 ERU'!AH19+'2019 ERU'!AH19+'2020 ERU'!AH19+'2021 ERU'!AH19</f>
        <v>0</v>
      </c>
      <c r="AI19" s="68">
        <f>'2016 ERU'!AI19+'2017 ERU'!AI19+'2018 ERU'!AI19+'2019 ERU'!AI19+'2020 ERU'!AI19+'2021 ERU'!AI19</f>
        <v>0</v>
      </c>
      <c r="AJ19" s="68">
        <f>'2016 ERU'!AJ19+'2017 ERU'!AJ19+'2018 ERU'!AJ19+'2019 ERU'!AJ19+'2020 ERU'!AJ19+'2021 ERU'!AJ19</f>
        <v>0</v>
      </c>
      <c r="AK19" s="68">
        <f>'2016 ERU'!AK19+'2017 ERU'!AK19+'2018 ERU'!AK19+'2019 ERU'!AK19+'2020 ERU'!AK19+'2021 ERU'!AK19</f>
        <v>0</v>
      </c>
      <c r="AL19" s="68">
        <f>'2016 ERU'!AL19+'2017 ERU'!AL19+'2018 ERU'!AL19+'2019 ERU'!AL19+'2020 ERU'!AL19+'2021 ERU'!AL19</f>
        <v>0</v>
      </c>
      <c r="AM19" s="68">
        <f>'2016 ERU'!AM19+'2017 ERU'!AM19+'2018 ERU'!AM19+'2019 ERU'!AM19+'2020 ERU'!AM19+'2021 ERU'!AM19</f>
        <v>0</v>
      </c>
      <c r="AN19" s="79">
        <f>'2016 ERU'!AN19+'2017 ERU'!AN19+'2018 ERU'!AN19+'2019 ERU'!AN19+'2020 ERU'!AN19+'2021 ERU'!AN19</f>
        <v>0</v>
      </c>
    </row>
    <row r="20" spans="1:40" x14ac:dyDescent="0.15">
      <c r="A20" s="72" t="s">
        <v>21</v>
      </c>
      <c r="B20" s="80">
        <f t="shared" si="1"/>
        <v>5317</v>
      </c>
      <c r="C20" s="68">
        <f>'2016 ERU'!C20+'2017 ERU'!C20+'2018 ERU'!C20</f>
        <v>0</v>
      </c>
      <c r="D20" s="68">
        <f>'2016 ERU'!D20+'2017 ERU'!D20+'2018 ERU'!D20+'2019 ERU'!D20+'2020 ERU'!D20+'2021 ERU'!D20</f>
        <v>0</v>
      </c>
      <c r="E20" s="68">
        <f>'2016 ERU'!E20+'2017 ERU'!E20+'2018 ERU'!E20+'2019 ERU'!E20+'2020 ERU'!E20+'2021 ERU'!E20</f>
        <v>0</v>
      </c>
      <c r="F20" s="68">
        <f>'2016 ERU'!F20+'2017 ERU'!F20+'2018 ERU'!F20+'2019 ERU'!F20+'2020 ERU'!F20+'2021 ERU'!F20</f>
        <v>0</v>
      </c>
      <c r="G20" s="68">
        <f>'2016 ERU'!G20+'2017 ERU'!G20+'2018 ERU'!G20+'2019 ERU'!G20+'2020 ERU'!G20+'2021 ERU'!G20</f>
        <v>0</v>
      </c>
      <c r="H20" s="68">
        <f>'2016 ERU'!H20+'2017 ERU'!H20+'2018 ERU'!H20+'2019 ERU'!H20+'2020 ERU'!H20+'2021 ERU'!H20</f>
        <v>0</v>
      </c>
      <c r="I20" s="68">
        <f>'2016 ERU'!I20+'2017 ERU'!I20+'2018 ERU'!I20+'2019 ERU'!I20+'2020 ERU'!I20+'2021 ERU'!I20</f>
        <v>0</v>
      </c>
      <c r="J20" s="68">
        <f>'2016 ERU'!J20+'2017 ERU'!J20+'2018 ERU'!J20+'2019 ERU'!J20+'2020 ERU'!J20+'2021 ERU'!J20</f>
        <v>0</v>
      </c>
      <c r="K20" s="68">
        <f>'2016 ERU'!K20+'2017 ERU'!K20+'2018 ERU'!K20+'2019 ERU'!K20+'2020 ERU'!K20+'2021 ERU'!K20</f>
        <v>0</v>
      </c>
      <c r="L20" s="68">
        <f>'2016 ERU'!L20+'2017 ERU'!L20+'2018 ERU'!L20+'2019 ERU'!L20+'2020 ERU'!L20+'2021 ERU'!L20</f>
        <v>0</v>
      </c>
      <c r="M20" s="68">
        <f>'2016 ERU'!M20+'2017 ERU'!M20+'2018 ERU'!M20+'2019 ERU'!M20+'2020 ERU'!M20+'2021 ERU'!M20</f>
        <v>0</v>
      </c>
      <c r="N20" s="68">
        <f>'2016 ERU'!N20+'2017 ERU'!N20+'2018 ERU'!N20+'2019 ERU'!N20+'2020 ERU'!N20+'2021 ERU'!N20</f>
        <v>0</v>
      </c>
      <c r="O20" s="68">
        <f>'2016 ERU'!O20+'2017 ERU'!O20+'2018 ERU'!O20+'2019 ERU'!O20+'2020 ERU'!O20+'2021 ERU'!O20</f>
        <v>0</v>
      </c>
      <c r="P20" s="68">
        <f>'2016 ERU'!P20+'2017 ERU'!P20+'2018 ERU'!P20+'2019 ERU'!P20+'2020 ERU'!P20+'2021 ERU'!P20</f>
        <v>0</v>
      </c>
      <c r="Q20" s="68">
        <f>'2016 ERU'!Q20+'2017 ERU'!Q20+'2018 ERU'!Q20+'2019 ERU'!Q20+'2020 ERU'!Q20+'2021 ERU'!Q20</f>
        <v>0</v>
      </c>
      <c r="R20" s="68">
        <f>'2016 ERU'!R20+'2017 ERU'!R20+'2018 ERU'!R20+'2019 ERU'!R20+'2020 ERU'!R20+'2021 ERU'!R20</f>
        <v>0</v>
      </c>
      <c r="S20" s="32">
        <f>'2016 ERU'!S20+'2017 ERU'!S20+'2018 ERU'!S20+'2019 ERU'!S20+'2020 ERU'!S20+'2021 ERU'!S20</f>
        <v>5317</v>
      </c>
      <c r="T20" s="68">
        <f>'2016 ERU'!T20+'2017 ERU'!T20+'2018 ERU'!T20+'2019 ERU'!T20+'2020 ERU'!T20+'2021 ERU'!T20</f>
        <v>0</v>
      </c>
      <c r="U20" s="68">
        <f>'2016 ERU'!U20+'2017 ERU'!U20+'2018 ERU'!U20+'2019 ERU'!U20+'2020 ERU'!U20+'2021 ERU'!U20</f>
        <v>0</v>
      </c>
      <c r="V20" s="68">
        <f>'2016 ERU'!V20+'2017 ERU'!V20+'2018 ERU'!V20+'2019 ERU'!V20+'2020 ERU'!V20+'2021 ERU'!V20</f>
        <v>0</v>
      </c>
      <c r="W20" s="68">
        <f>'2016 ERU'!W20+'2017 ERU'!W20+'2018 ERU'!W20+'2019 ERU'!W20+'2020 ERU'!W20+'2021 ERU'!W20</f>
        <v>0</v>
      </c>
      <c r="X20" s="68">
        <f>'2016 ERU'!X20+'2017 ERU'!X20+'2018 ERU'!X20+'2019 ERU'!X20+'2020 ERU'!X20+'2021 ERU'!X20</f>
        <v>0</v>
      </c>
      <c r="Y20" s="68">
        <f>'2016 ERU'!Y20+'2017 ERU'!Y20+'2018 ERU'!Y20+'2019 ERU'!Y20+'2020 ERU'!Y20+'2021 ERU'!Y20</f>
        <v>0</v>
      </c>
      <c r="Z20" s="68">
        <f>'2016 ERU'!Z20+'2017 ERU'!Z20+'2018 ERU'!Z20+'2019 ERU'!Z20+'2020 ERU'!Z20+'2021 ERU'!Z20</f>
        <v>0</v>
      </c>
      <c r="AA20" s="68">
        <f>'2016 ERU'!AA20+'2017 ERU'!AA20+'2018 ERU'!AA20+'2019 ERU'!AA20+'2020 ERU'!AA20+'2021 ERU'!AA20</f>
        <v>0</v>
      </c>
      <c r="AB20" s="68">
        <f>'2016 ERU'!AB20+'2017 ERU'!AB20+'2018 ERU'!AB20+'2019 ERU'!AB20+'2020 ERU'!AB20+'2021 ERU'!AB20</f>
        <v>0</v>
      </c>
      <c r="AC20" s="68">
        <f>'2016 ERU'!AC20+'2017 ERU'!AC20+'2018 ERU'!AC20+'2019 ERU'!AC20+'2020 ERU'!AC20+'2021 ERU'!AC20</f>
        <v>0</v>
      </c>
      <c r="AD20" s="68">
        <f>'2016 ERU'!AD20+'2017 ERU'!AD20+'2018 ERU'!AD20+'2019 ERU'!AD20+'2020 ERU'!AD20+'2021 ERU'!AD20</f>
        <v>0</v>
      </c>
      <c r="AE20" s="68">
        <f>'2016 ERU'!AE20+'2017 ERU'!AE20+'2018 ERU'!AE20+'2019 ERU'!AE20+'2020 ERU'!AE20+'2021 ERU'!AE20</f>
        <v>0</v>
      </c>
      <c r="AF20" s="68">
        <f>'2016 ERU'!AF20+'2017 ERU'!AF20+'2018 ERU'!AF20+'2019 ERU'!AF20+'2020 ERU'!AF20+'2021 ERU'!AF20</f>
        <v>0</v>
      </c>
      <c r="AG20" s="68">
        <f>'2016 ERU'!AG20+'2017 ERU'!AG20+'2018 ERU'!AG20+'2019 ERU'!AG20+'2020 ERU'!AG20+'2021 ERU'!AG20</f>
        <v>0</v>
      </c>
      <c r="AH20" s="68">
        <f>'2016 ERU'!AH20+'2017 ERU'!AH20+'2018 ERU'!AH20+'2019 ERU'!AH20+'2020 ERU'!AH20+'2021 ERU'!AH20</f>
        <v>0</v>
      </c>
      <c r="AI20" s="68">
        <f>'2016 ERU'!AI20+'2017 ERU'!AI20+'2018 ERU'!AI20+'2019 ERU'!AI20+'2020 ERU'!AI20+'2021 ERU'!AI20</f>
        <v>0</v>
      </c>
      <c r="AJ20" s="68">
        <f>'2016 ERU'!AJ20+'2017 ERU'!AJ20+'2018 ERU'!AJ20+'2019 ERU'!AJ20+'2020 ERU'!AJ20+'2021 ERU'!AJ20</f>
        <v>0</v>
      </c>
      <c r="AK20" s="68">
        <f>'2016 ERU'!AK20+'2017 ERU'!AK20+'2018 ERU'!AK20+'2019 ERU'!AK20+'2020 ERU'!AK20+'2021 ERU'!AK20</f>
        <v>0</v>
      </c>
      <c r="AL20" s="68">
        <f>'2016 ERU'!AL20+'2017 ERU'!AL20+'2018 ERU'!AL20+'2019 ERU'!AL20+'2020 ERU'!AL20+'2021 ERU'!AL20</f>
        <v>0</v>
      </c>
      <c r="AM20" s="68">
        <f>'2016 ERU'!AM20+'2017 ERU'!AM20+'2018 ERU'!AM20+'2019 ERU'!AM20+'2020 ERU'!AM20+'2021 ERU'!AM20</f>
        <v>0</v>
      </c>
      <c r="AN20" s="79">
        <f>'2016 ERU'!AN20+'2017 ERU'!AN20+'2018 ERU'!AN20+'2019 ERU'!AN20+'2020 ERU'!AN20+'2021 ERU'!AN20</f>
        <v>0</v>
      </c>
    </row>
    <row r="21" spans="1:40" x14ac:dyDescent="0.15">
      <c r="A21" s="72" t="s">
        <v>19</v>
      </c>
      <c r="B21" s="80">
        <f t="shared" si="1"/>
        <v>3856915</v>
      </c>
      <c r="C21" s="68">
        <f>'2016 ERU'!C21+'2017 ERU'!C21+'2018 ERU'!C21</f>
        <v>0</v>
      </c>
      <c r="D21" s="68">
        <f>'2016 ERU'!D21+'2017 ERU'!D21+'2018 ERU'!D21+'2019 ERU'!D21+'2020 ERU'!D21+'2021 ERU'!D21</f>
        <v>0</v>
      </c>
      <c r="E21" s="68">
        <f>'2016 ERU'!E21+'2017 ERU'!E21+'2018 ERU'!E21+'2019 ERU'!E21+'2020 ERU'!E21+'2021 ERU'!E21</f>
        <v>0</v>
      </c>
      <c r="F21" s="68">
        <f>'2016 ERU'!F21+'2017 ERU'!F21+'2018 ERU'!F21+'2019 ERU'!F21+'2020 ERU'!F21+'2021 ERU'!F21</f>
        <v>0</v>
      </c>
      <c r="G21" s="68">
        <f>'2016 ERU'!G21+'2017 ERU'!G21+'2018 ERU'!G21+'2019 ERU'!G21+'2020 ERU'!G21+'2021 ERU'!G21</f>
        <v>0</v>
      </c>
      <c r="H21" s="68">
        <f>'2016 ERU'!H21+'2017 ERU'!H21+'2018 ERU'!H21+'2019 ERU'!H21+'2020 ERU'!H21+'2021 ERU'!H21</f>
        <v>0</v>
      </c>
      <c r="I21" s="68">
        <f>'2016 ERU'!I21+'2017 ERU'!I21+'2018 ERU'!I21+'2019 ERU'!I21+'2020 ERU'!I21+'2021 ERU'!I21</f>
        <v>0</v>
      </c>
      <c r="J21" s="68">
        <f>'2016 ERU'!J21+'2017 ERU'!J21+'2018 ERU'!J21+'2019 ERU'!J21+'2020 ERU'!J21+'2021 ERU'!J21</f>
        <v>0</v>
      </c>
      <c r="K21" s="68">
        <f>'2016 ERU'!K21+'2017 ERU'!K21+'2018 ERU'!K21+'2019 ERU'!K21+'2020 ERU'!K21+'2021 ERU'!K21</f>
        <v>0</v>
      </c>
      <c r="L21" s="68">
        <f>'2016 ERU'!L21+'2017 ERU'!L21+'2018 ERU'!L21+'2019 ERU'!L21+'2020 ERU'!L21+'2021 ERU'!L21</f>
        <v>0</v>
      </c>
      <c r="M21" s="68">
        <f>'2016 ERU'!M21+'2017 ERU'!M21+'2018 ERU'!M21+'2019 ERU'!M21+'2020 ERU'!M21+'2021 ERU'!M21</f>
        <v>0</v>
      </c>
      <c r="N21" s="68">
        <f>'2016 ERU'!N21+'2017 ERU'!N21+'2018 ERU'!N21+'2019 ERU'!N21+'2020 ERU'!N21+'2021 ERU'!N21</f>
        <v>0</v>
      </c>
      <c r="O21" s="68">
        <f>'2016 ERU'!O21+'2017 ERU'!O21+'2018 ERU'!O21+'2019 ERU'!O21+'2020 ERU'!O21+'2021 ERU'!O21</f>
        <v>0</v>
      </c>
      <c r="P21" s="68">
        <f>'2016 ERU'!P21+'2017 ERU'!P21+'2018 ERU'!P21+'2019 ERU'!P21+'2020 ERU'!P21+'2021 ERU'!P21</f>
        <v>0</v>
      </c>
      <c r="Q21" s="68">
        <f>'2016 ERU'!Q21+'2017 ERU'!Q21+'2018 ERU'!Q21+'2019 ERU'!Q21+'2020 ERU'!Q21+'2021 ERU'!Q21</f>
        <v>0</v>
      </c>
      <c r="R21" s="68">
        <f>'2016 ERU'!R21+'2017 ERU'!R21+'2018 ERU'!R21+'2019 ERU'!R21+'2020 ERU'!R21+'2021 ERU'!R21</f>
        <v>0</v>
      </c>
      <c r="S21" s="68">
        <f>'2016 ERU'!S21+'2017 ERU'!S21+'2018 ERU'!S21+'2019 ERU'!S21+'2020 ERU'!S21+'2021 ERU'!S21</f>
        <v>0</v>
      </c>
      <c r="T21" s="32">
        <f>'2016 ERU'!T21+'2017 ERU'!T21+'2018 ERU'!T21+'2019 ERU'!T21+'2020 ERU'!T21+'2021 ERU'!T21</f>
        <v>2327000</v>
      </c>
      <c r="U21" s="68">
        <f>'2016 ERU'!U21+'2017 ERU'!U21+'2018 ERU'!U21+'2019 ERU'!U21+'2020 ERU'!U21+'2021 ERU'!U21</f>
        <v>0</v>
      </c>
      <c r="V21" s="68">
        <f>'2016 ERU'!V21+'2017 ERU'!V21+'2018 ERU'!V21+'2019 ERU'!V21+'2020 ERU'!V21+'2021 ERU'!V21</f>
        <v>0</v>
      </c>
      <c r="W21" s="68">
        <f>'2016 ERU'!W21+'2017 ERU'!W21+'2018 ERU'!W21+'2019 ERU'!W21+'2020 ERU'!W21+'2021 ERU'!W21</f>
        <v>0</v>
      </c>
      <c r="X21" s="68">
        <f>'2016 ERU'!X21+'2017 ERU'!X21+'2018 ERU'!X21+'2019 ERU'!X21+'2020 ERU'!X21+'2021 ERU'!X21</f>
        <v>0</v>
      </c>
      <c r="Y21" s="68">
        <f>'2016 ERU'!Y21+'2017 ERU'!Y21+'2018 ERU'!Y21+'2019 ERU'!Y21+'2020 ERU'!Y21+'2021 ERU'!Y21</f>
        <v>0</v>
      </c>
      <c r="Z21" s="68">
        <f>'2016 ERU'!Z21+'2017 ERU'!Z21+'2018 ERU'!Z21+'2019 ERU'!Z21+'2020 ERU'!Z21+'2021 ERU'!Z21</f>
        <v>0</v>
      </c>
      <c r="AA21" s="68">
        <f>'2016 ERU'!AA21+'2017 ERU'!AA21+'2018 ERU'!AA21+'2019 ERU'!AA21+'2020 ERU'!AA21+'2021 ERU'!AA21</f>
        <v>0</v>
      </c>
      <c r="AB21" s="68">
        <f>'2016 ERU'!AB21+'2017 ERU'!AB21+'2018 ERU'!AB21+'2019 ERU'!AB21+'2020 ERU'!AB21+'2021 ERU'!AB21</f>
        <v>0</v>
      </c>
      <c r="AC21" s="68">
        <f>'2016 ERU'!AC21+'2017 ERU'!AC21+'2018 ERU'!AC21+'2019 ERU'!AC21+'2020 ERU'!AC21+'2021 ERU'!AC21</f>
        <v>0</v>
      </c>
      <c r="AD21" s="68">
        <f>'2016 ERU'!AD21+'2017 ERU'!AD21+'2018 ERU'!AD21+'2019 ERU'!AD21+'2020 ERU'!AD21+'2021 ERU'!AD21</f>
        <v>0</v>
      </c>
      <c r="AE21" s="68">
        <f>'2016 ERU'!AE21+'2017 ERU'!AE21+'2018 ERU'!AE21+'2019 ERU'!AE21+'2020 ERU'!AE21+'2021 ERU'!AE21</f>
        <v>0</v>
      </c>
      <c r="AF21" s="68">
        <f>'2016 ERU'!AF21+'2017 ERU'!AF21+'2018 ERU'!AF21+'2019 ERU'!AF21+'2020 ERU'!AF21+'2021 ERU'!AF21</f>
        <v>0</v>
      </c>
      <c r="AG21" s="68">
        <f>'2016 ERU'!AG21+'2017 ERU'!AG21+'2018 ERU'!AG21+'2019 ERU'!AG21+'2020 ERU'!AG21+'2021 ERU'!AG21</f>
        <v>0</v>
      </c>
      <c r="AH21" s="68">
        <f>'2016 ERU'!AH21+'2017 ERU'!AH21+'2018 ERU'!AH21+'2019 ERU'!AH21+'2020 ERU'!AH21+'2021 ERU'!AH21</f>
        <v>0</v>
      </c>
      <c r="AI21" s="68">
        <f>'2016 ERU'!AI21+'2017 ERU'!AI21+'2018 ERU'!AI21+'2019 ERU'!AI21+'2020 ERU'!AI21+'2021 ERU'!AI21</f>
        <v>0</v>
      </c>
      <c r="AJ21" s="68">
        <f>'2016 ERU'!AJ21+'2017 ERU'!AJ21+'2018 ERU'!AJ21+'2019 ERU'!AJ21+'2020 ERU'!AJ21+'2021 ERU'!AJ21</f>
        <v>1529915</v>
      </c>
      <c r="AK21" s="68">
        <f>'2016 ERU'!AK21+'2017 ERU'!AK21+'2018 ERU'!AK21+'2019 ERU'!AK21+'2020 ERU'!AK21+'2021 ERU'!AK21</f>
        <v>0</v>
      </c>
      <c r="AL21" s="68">
        <f>'2016 ERU'!AL21+'2017 ERU'!AL21+'2018 ERU'!AL21+'2019 ERU'!AL21+'2020 ERU'!AL21+'2021 ERU'!AL21</f>
        <v>0</v>
      </c>
      <c r="AM21" s="68">
        <f>'2016 ERU'!AM21+'2017 ERU'!AM21+'2018 ERU'!AM21+'2019 ERU'!AM21+'2020 ERU'!AM21+'2021 ERU'!AM21</f>
        <v>0</v>
      </c>
      <c r="AN21" s="79">
        <f>'2016 ERU'!AN21+'2017 ERU'!AN21+'2018 ERU'!AN21+'2019 ERU'!AN21+'2020 ERU'!AN21+'2021 ERU'!AN21</f>
        <v>0</v>
      </c>
    </row>
    <row r="22" spans="1:40" x14ac:dyDescent="0.15">
      <c r="A22" s="72" t="s">
        <v>13</v>
      </c>
      <c r="B22" s="80">
        <f t="shared" si="1"/>
        <v>0</v>
      </c>
      <c r="C22" s="68">
        <f>'2016 ERU'!C22+'2017 ERU'!C22+'2018 ERU'!C22</f>
        <v>0</v>
      </c>
      <c r="D22" s="68">
        <f>'2016 ERU'!D22+'2017 ERU'!D22+'2018 ERU'!D22+'2019 ERU'!D22+'2020 ERU'!D22+'2021 ERU'!D22</f>
        <v>0</v>
      </c>
      <c r="E22" s="68">
        <f>'2016 ERU'!E22+'2017 ERU'!E22+'2018 ERU'!E22+'2019 ERU'!E22+'2020 ERU'!E22+'2021 ERU'!E22</f>
        <v>0</v>
      </c>
      <c r="F22" s="68">
        <f>'2016 ERU'!F22+'2017 ERU'!F22+'2018 ERU'!F22+'2019 ERU'!F22+'2020 ERU'!F22+'2021 ERU'!F22</f>
        <v>0</v>
      </c>
      <c r="G22" s="68">
        <f>'2016 ERU'!G22+'2017 ERU'!G22+'2018 ERU'!G22+'2019 ERU'!G22+'2020 ERU'!G22+'2021 ERU'!G22</f>
        <v>0</v>
      </c>
      <c r="H22" s="68">
        <f>'2016 ERU'!H22+'2017 ERU'!H22+'2018 ERU'!H22+'2019 ERU'!H22+'2020 ERU'!H22+'2021 ERU'!H22</f>
        <v>0</v>
      </c>
      <c r="I22" s="68">
        <f>'2016 ERU'!I22+'2017 ERU'!I22+'2018 ERU'!I22+'2019 ERU'!I22+'2020 ERU'!I22+'2021 ERU'!I22</f>
        <v>0</v>
      </c>
      <c r="J22" s="68">
        <f>'2016 ERU'!J22+'2017 ERU'!J22+'2018 ERU'!J22+'2019 ERU'!J22+'2020 ERU'!J22+'2021 ERU'!J22</f>
        <v>0</v>
      </c>
      <c r="K22" s="68">
        <f>'2016 ERU'!K22+'2017 ERU'!K22+'2018 ERU'!K22+'2019 ERU'!K22+'2020 ERU'!K22+'2021 ERU'!K22</f>
        <v>0</v>
      </c>
      <c r="L22" s="68">
        <f>'2016 ERU'!L22+'2017 ERU'!L22+'2018 ERU'!L22+'2019 ERU'!L22+'2020 ERU'!L22+'2021 ERU'!L22</f>
        <v>0</v>
      </c>
      <c r="M22" s="68">
        <f>'2016 ERU'!M22+'2017 ERU'!M22+'2018 ERU'!M22+'2019 ERU'!M22+'2020 ERU'!M22+'2021 ERU'!M22</f>
        <v>0</v>
      </c>
      <c r="N22" s="68">
        <f>'2016 ERU'!N22+'2017 ERU'!N22+'2018 ERU'!N22+'2019 ERU'!N22+'2020 ERU'!N22+'2021 ERU'!N22</f>
        <v>0</v>
      </c>
      <c r="O22" s="68">
        <f>'2016 ERU'!O22+'2017 ERU'!O22+'2018 ERU'!O22+'2019 ERU'!O22+'2020 ERU'!O22+'2021 ERU'!O22</f>
        <v>0</v>
      </c>
      <c r="P22" s="68">
        <f>'2016 ERU'!P22+'2017 ERU'!P22+'2018 ERU'!P22+'2019 ERU'!P22+'2020 ERU'!P22+'2021 ERU'!P22</f>
        <v>0</v>
      </c>
      <c r="Q22" s="68">
        <f>'2016 ERU'!Q22+'2017 ERU'!Q22+'2018 ERU'!Q22+'2019 ERU'!Q22+'2020 ERU'!Q22+'2021 ERU'!Q22</f>
        <v>0</v>
      </c>
      <c r="R22" s="68">
        <f>'2016 ERU'!R22+'2017 ERU'!R22+'2018 ERU'!R22+'2019 ERU'!R22+'2020 ERU'!R22+'2021 ERU'!R22</f>
        <v>0</v>
      </c>
      <c r="S22" s="68">
        <f>'2016 ERU'!S22+'2017 ERU'!S22+'2018 ERU'!S22+'2019 ERU'!S22+'2020 ERU'!S22+'2021 ERU'!S22</f>
        <v>0</v>
      </c>
      <c r="T22" s="68">
        <f>'2016 ERU'!T22+'2017 ERU'!T22+'2018 ERU'!T22+'2019 ERU'!T22+'2020 ERU'!T22+'2021 ERU'!T22</f>
        <v>0</v>
      </c>
      <c r="U22" s="32">
        <f>'2016 ERU'!U22+'2017 ERU'!U22+'2018 ERU'!U22+'2019 ERU'!U22+'2020 ERU'!U22+'2021 ERU'!U22</f>
        <v>0</v>
      </c>
      <c r="V22" s="68">
        <f>'2016 ERU'!V22+'2017 ERU'!V22+'2018 ERU'!V22+'2019 ERU'!V22+'2020 ERU'!V22+'2021 ERU'!V22</f>
        <v>0</v>
      </c>
      <c r="W22" s="68">
        <f>'2016 ERU'!W22+'2017 ERU'!W22+'2018 ERU'!W22+'2019 ERU'!W22+'2020 ERU'!W22+'2021 ERU'!W22</f>
        <v>0</v>
      </c>
      <c r="X22" s="68">
        <f>'2016 ERU'!X22+'2017 ERU'!X22+'2018 ERU'!X22+'2019 ERU'!X22+'2020 ERU'!X22+'2021 ERU'!X22</f>
        <v>0</v>
      </c>
      <c r="Y22" s="68">
        <f>'2016 ERU'!Y22+'2017 ERU'!Y22+'2018 ERU'!Y22+'2019 ERU'!Y22+'2020 ERU'!Y22+'2021 ERU'!Y22</f>
        <v>0</v>
      </c>
      <c r="Z22" s="68">
        <f>'2016 ERU'!Z22+'2017 ERU'!Z22+'2018 ERU'!Z22+'2019 ERU'!Z22+'2020 ERU'!Z22+'2021 ERU'!Z22</f>
        <v>0</v>
      </c>
      <c r="AA22" s="68">
        <f>'2016 ERU'!AA22+'2017 ERU'!AA22+'2018 ERU'!AA22+'2019 ERU'!AA22+'2020 ERU'!AA22+'2021 ERU'!AA22</f>
        <v>0</v>
      </c>
      <c r="AB22" s="68">
        <f>'2016 ERU'!AB22+'2017 ERU'!AB22+'2018 ERU'!AB22+'2019 ERU'!AB22+'2020 ERU'!AB22+'2021 ERU'!AB22</f>
        <v>0</v>
      </c>
      <c r="AC22" s="68">
        <f>'2016 ERU'!AC22+'2017 ERU'!AC22+'2018 ERU'!AC22+'2019 ERU'!AC22+'2020 ERU'!AC22+'2021 ERU'!AC22</f>
        <v>0</v>
      </c>
      <c r="AD22" s="68">
        <f>'2016 ERU'!AD22+'2017 ERU'!AD22+'2018 ERU'!AD22+'2019 ERU'!AD22+'2020 ERU'!AD22+'2021 ERU'!AD22</f>
        <v>0</v>
      </c>
      <c r="AE22" s="68">
        <f>'2016 ERU'!AE22+'2017 ERU'!AE22+'2018 ERU'!AE22+'2019 ERU'!AE22+'2020 ERU'!AE22+'2021 ERU'!AE22</f>
        <v>0</v>
      </c>
      <c r="AF22" s="68">
        <f>'2016 ERU'!AF22+'2017 ERU'!AF22+'2018 ERU'!AF22+'2019 ERU'!AF22+'2020 ERU'!AF22+'2021 ERU'!AF22</f>
        <v>0</v>
      </c>
      <c r="AG22" s="68">
        <f>'2016 ERU'!AG22+'2017 ERU'!AG22+'2018 ERU'!AG22+'2019 ERU'!AG22+'2020 ERU'!AG22+'2021 ERU'!AG22</f>
        <v>0</v>
      </c>
      <c r="AH22" s="68">
        <f>'2016 ERU'!AH22+'2017 ERU'!AH22+'2018 ERU'!AH22+'2019 ERU'!AH22+'2020 ERU'!AH22+'2021 ERU'!AH22</f>
        <v>0</v>
      </c>
      <c r="AI22" s="68">
        <f>'2016 ERU'!AI22+'2017 ERU'!AI22+'2018 ERU'!AI22+'2019 ERU'!AI22+'2020 ERU'!AI22+'2021 ERU'!AI22</f>
        <v>0</v>
      </c>
      <c r="AJ22" s="68">
        <f>'2016 ERU'!AJ22+'2017 ERU'!AJ22+'2018 ERU'!AJ22+'2019 ERU'!AJ22+'2020 ERU'!AJ22+'2021 ERU'!AJ22</f>
        <v>0</v>
      </c>
      <c r="AK22" s="68">
        <f>'2016 ERU'!AK22+'2017 ERU'!AK22+'2018 ERU'!AK22+'2019 ERU'!AK22+'2020 ERU'!AK22+'2021 ERU'!AK22</f>
        <v>0</v>
      </c>
      <c r="AL22" s="68">
        <f>'2016 ERU'!AL22+'2017 ERU'!AL22+'2018 ERU'!AL22+'2019 ERU'!AL22+'2020 ERU'!AL22+'2021 ERU'!AL22</f>
        <v>0</v>
      </c>
      <c r="AM22" s="68">
        <f>'2016 ERU'!AM22+'2017 ERU'!AM22+'2018 ERU'!AM22+'2019 ERU'!AM22+'2020 ERU'!AM22+'2021 ERU'!AM22</f>
        <v>0</v>
      </c>
      <c r="AN22" s="79">
        <f>'2016 ERU'!AN22+'2017 ERU'!AN22+'2018 ERU'!AN22+'2019 ERU'!AN22+'2020 ERU'!AN22+'2021 ERU'!AN22</f>
        <v>0</v>
      </c>
    </row>
    <row r="23" spans="1:40" x14ac:dyDescent="0.15">
      <c r="A23" s="72" t="s">
        <v>129</v>
      </c>
      <c r="B23" s="80">
        <f t="shared" si="1"/>
        <v>10180967</v>
      </c>
      <c r="C23" s="68">
        <f>'2016 ERU'!C23+'2017 ERU'!C23+'2018 ERU'!C23</f>
        <v>0</v>
      </c>
      <c r="D23" s="68">
        <f>'2016 ERU'!D23+'2017 ERU'!D23+'2018 ERU'!D23+'2019 ERU'!D23+'2020 ERU'!D23+'2021 ERU'!D23</f>
        <v>0</v>
      </c>
      <c r="E23" s="68">
        <f>'2016 ERU'!E23+'2017 ERU'!E23+'2018 ERU'!E23+'2019 ERU'!E23+'2020 ERU'!E23+'2021 ERU'!E23</f>
        <v>0</v>
      </c>
      <c r="F23" s="68">
        <f>'2016 ERU'!F23+'2017 ERU'!F23+'2018 ERU'!F23+'2019 ERU'!F23+'2020 ERU'!F23+'2021 ERU'!F23</f>
        <v>0</v>
      </c>
      <c r="G23" s="68">
        <f>'2016 ERU'!G23+'2017 ERU'!G23+'2018 ERU'!G23+'2019 ERU'!G23+'2020 ERU'!G23+'2021 ERU'!G23</f>
        <v>0</v>
      </c>
      <c r="H23" s="68">
        <f>'2016 ERU'!H23+'2017 ERU'!H23+'2018 ERU'!H23+'2019 ERU'!H23+'2020 ERU'!H23+'2021 ERU'!H23</f>
        <v>0</v>
      </c>
      <c r="I23" s="68">
        <f>'2016 ERU'!I23+'2017 ERU'!I23+'2018 ERU'!I23+'2019 ERU'!I23+'2020 ERU'!I23+'2021 ERU'!I23</f>
        <v>0</v>
      </c>
      <c r="J23" s="68">
        <f>'2016 ERU'!J23+'2017 ERU'!J23+'2018 ERU'!J23+'2019 ERU'!J23+'2020 ERU'!J23+'2021 ERU'!J23</f>
        <v>0</v>
      </c>
      <c r="K23" s="68">
        <f>'2016 ERU'!K23+'2017 ERU'!K23+'2018 ERU'!K23+'2019 ERU'!K23+'2020 ERU'!K23+'2021 ERU'!K23</f>
        <v>0</v>
      </c>
      <c r="L23" s="68">
        <f>'2016 ERU'!L23+'2017 ERU'!L23+'2018 ERU'!L23+'2019 ERU'!L23+'2020 ERU'!L23+'2021 ERU'!L23</f>
        <v>0</v>
      </c>
      <c r="M23" s="68">
        <f>'2016 ERU'!M23+'2017 ERU'!M23+'2018 ERU'!M23+'2019 ERU'!M23+'2020 ERU'!M23+'2021 ERU'!M23</f>
        <v>0</v>
      </c>
      <c r="N23" s="68">
        <f>'2016 ERU'!N23+'2017 ERU'!N23+'2018 ERU'!N23+'2019 ERU'!N23+'2020 ERU'!N23+'2021 ERU'!N23</f>
        <v>0</v>
      </c>
      <c r="O23" s="68">
        <f>'2016 ERU'!O23+'2017 ERU'!O23+'2018 ERU'!O23+'2019 ERU'!O23+'2020 ERU'!O23+'2021 ERU'!O23</f>
        <v>0</v>
      </c>
      <c r="P23" s="68">
        <f>'2016 ERU'!P23+'2017 ERU'!P23+'2018 ERU'!P23+'2019 ERU'!P23+'2020 ERU'!P23+'2021 ERU'!P23</f>
        <v>0</v>
      </c>
      <c r="Q23" s="68">
        <f>'2016 ERU'!Q23+'2017 ERU'!Q23+'2018 ERU'!Q23+'2019 ERU'!Q23+'2020 ERU'!Q23+'2021 ERU'!Q23</f>
        <v>0</v>
      </c>
      <c r="R23" s="68">
        <f>'2016 ERU'!R23+'2017 ERU'!R23+'2018 ERU'!R23+'2019 ERU'!R23+'2020 ERU'!R23+'2021 ERU'!R23</f>
        <v>0</v>
      </c>
      <c r="S23" s="68">
        <f>'2016 ERU'!S23+'2017 ERU'!S23+'2018 ERU'!S23+'2019 ERU'!S23+'2020 ERU'!S23+'2021 ERU'!S23</f>
        <v>0</v>
      </c>
      <c r="T23" s="68">
        <f>'2016 ERU'!T23+'2017 ERU'!T23+'2018 ERU'!T23+'2019 ERU'!T23+'2020 ERU'!T23+'2021 ERU'!T23</f>
        <v>0</v>
      </c>
      <c r="U23" s="68">
        <f>'2016 ERU'!U23+'2017 ERU'!U23+'2018 ERU'!U23+'2019 ERU'!U23+'2020 ERU'!U23+'2021 ERU'!U23</f>
        <v>0</v>
      </c>
      <c r="V23" s="32">
        <f>'2016 ERU'!V23+'2017 ERU'!V23+'2018 ERU'!V23+'2019 ERU'!V23+'2020 ERU'!V23+'2021 ERU'!V23</f>
        <v>0</v>
      </c>
      <c r="W23" s="68">
        <f>'2016 ERU'!W23+'2017 ERU'!W23+'2018 ERU'!W23+'2019 ERU'!W23+'2020 ERU'!W23+'2021 ERU'!W23</f>
        <v>0</v>
      </c>
      <c r="X23" s="68">
        <f>'2016 ERU'!X23+'2017 ERU'!X23+'2018 ERU'!X23+'2019 ERU'!X23+'2020 ERU'!X23+'2021 ERU'!X23</f>
        <v>0</v>
      </c>
      <c r="Y23" s="68">
        <f>'2016 ERU'!Y23+'2017 ERU'!Y23+'2018 ERU'!Y23+'2019 ERU'!Y23+'2020 ERU'!Y23+'2021 ERU'!Y23</f>
        <v>0</v>
      </c>
      <c r="Z23" s="68">
        <f>'2016 ERU'!Z23+'2017 ERU'!Z23+'2018 ERU'!Z23+'2019 ERU'!Z23+'2020 ERU'!Z23+'2021 ERU'!Z23</f>
        <v>0</v>
      </c>
      <c r="AA23" s="68">
        <f>'2016 ERU'!AA23+'2017 ERU'!AA23+'2018 ERU'!AA23+'2019 ERU'!AA23+'2020 ERU'!AA23+'2021 ERU'!AA23</f>
        <v>0</v>
      </c>
      <c r="AB23" s="68">
        <f>'2016 ERU'!AB23+'2017 ERU'!AB23+'2018 ERU'!AB23+'2019 ERU'!AB23+'2020 ERU'!AB23+'2021 ERU'!AB23</f>
        <v>0</v>
      </c>
      <c r="AC23" s="68">
        <f>'2016 ERU'!AC23+'2017 ERU'!AC23+'2018 ERU'!AC23+'2019 ERU'!AC23+'2020 ERU'!AC23+'2021 ERU'!AC23</f>
        <v>0</v>
      </c>
      <c r="AD23" s="68">
        <f>'2016 ERU'!AD23+'2017 ERU'!AD23+'2018 ERU'!AD23+'2019 ERU'!AD23+'2020 ERU'!AD23+'2021 ERU'!AD23</f>
        <v>10180966</v>
      </c>
      <c r="AE23" s="68">
        <f>'2016 ERU'!AE23+'2017 ERU'!AE23+'2018 ERU'!AE23+'2019 ERU'!AE23+'2020 ERU'!AE23+'2021 ERU'!AE23</f>
        <v>0</v>
      </c>
      <c r="AF23" s="68">
        <f>'2016 ERU'!AF23+'2017 ERU'!AF23+'2018 ERU'!AF23+'2019 ERU'!AF23+'2020 ERU'!AF23+'2021 ERU'!AF23</f>
        <v>0</v>
      </c>
      <c r="AG23" s="68">
        <f>'2016 ERU'!AG23+'2017 ERU'!AG23+'2018 ERU'!AG23+'2019 ERU'!AG23+'2020 ERU'!AG23+'2021 ERU'!AG23</f>
        <v>0</v>
      </c>
      <c r="AH23" s="68">
        <f>'2016 ERU'!AH23+'2017 ERU'!AH23+'2018 ERU'!AH23+'2019 ERU'!AH23+'2020 ERU'!AH23+'2021 ERU'!AH23</f>
        <v>0</v>
      </c>
      <c r="AI23" s="68">
        <f>'2016 ERU'!AI23+'2017 ERU'!AI23+'2018 ERU'!AI23+'2019 ERU'!AI23+'2020 ERU'!AI23+'2021 ERU'!AI23</f>
        <v>0</v>
      </c>
      <c r="AJ23" s="68">
        <f>'2016 ERU'!AJ23+'2017 ERU'!AJ23+'2018 ERU'!AJ23+'2019 ERU'!AJ23+'2020 ERU'!AJ23+'2021 ERU'!AJ23</f>
        <v>1</v>
      </c>
      <c r="AK23" s="68">
        <f>'2016 ERU'!AK23+'2017 ERU'!AK23+'2018 ERU'!AK23+'2019 ERU'!AK23+'2020 ERU'!AK23+'2021 ERU'!AK23</f>
        <v>0</v>
      </c>
      <c r="AL23" s="68">
        <f>'2016 ERU'!AL23+'2017 ERU'!AL23+'2018 ERU'!AL23+'2019 ERU'!AL23+'2020 ERU'!AL23+'2021 ERU'!AL23</f>
        <v>0</v>
      </c>
      <c r="AM23" s="68">
        <f>'2016 ERU'!AM23+'2017 ERU'!AM23+'2018 ERU'!AM23+'2019 ERU'!AM23+'2020 ERU'!AM23+'2021 ERU'!AM23</f>
        <v>0</v>
      </c>
      <c r="AN23" s="79">
        <f>'2016 ERU'!AN23+'2017 ERU'!AN23+'2018 ERU'!AN23+'2019 ERU'!AN23+'2020 ERU'!AN23+'2021 ERU'!AN23</f>
        <v>0</v>
      </c>
    </row>
    <row r="24" spans="1:40" x14ac:dyDescent="0.15">
      <c r="A24" s="72" t="s">
        <v>14</v>
      </c>
      <c r="B24" s="80">
        <f t="shared" si="1"/>
        <v>42388889</v>
      </c>
      <c r="C24" s="68">
        <f>'2016 ERU'!C24+'2017 ERU'!C24+'2018 ERU'!C24</f>
        <v>0</v>
      </c>
      <c r="D24" s="68">
        <f>'2016 ERU'!D24+'2017 ERU'!D24+'2018 ERU'!D24+'2019 ERU'!D24+'2020 ERU'!D24+'2021 ERU'!D24</f>
        <v>0</v>
      </c>
      <c r="E24" s="68">
        <f>'2016 ERU'!E24+'2017 ERU'!E24+'2018 ERU'!E24+'2019 ERU'!E24+'2020 ERU'!E24+'2021 ERU'!E24</f>
        <v>0</v>
      </c>
      <c r="F24" s="68">
        <f>'2016 ERU'!F24+'2017 ERU'!F24+'2018 ERU'!F24+'2019 ERU'!F24+'2020 ERU'!F24+'2021 ERU'!F24</f>
        <v>0</v>
      </c>
      <c r="G24" s="68">
        <f>'2016 ERU'!G24+'2017 ERU'!G24+'2018 ERU'!G24+'2019 ERU'!G24+'2020 ERU'!G24+'2021 ERU'!G24</f>
        <v>0</v>
      </c>
      <c r="H24" s="68">
        <f>'2016 ERU'!H24+'2017 ERU'!H24+'2018 ERU'!H24+'2019 ERU'!H24+'2020 ERU'!H24+'2021 ERU'!H24</f>
        <v>0</v>
      </c>
      <c r="I24" s="68">
        <f>'2016 ERU'!I24+'2017 ERU'!I24+'2018 ERU'!I24+'2019 ERU'!I24+'2020 ERU'!I24+'2021 ERU'!I24</f>
        <v>0</v>
      </c>
      <c r="J24" s="68">
        <f>'2016 ERU'!J24+'2017 ERU'!J24+'2018 ERU'!J24+'2019 ERU'!J24+'2020 ERU'!J24+'2021 ERU'!J24</f>
        <v>0</v>
      </c>
      <c r="K24" s="68">
        <f>'2016 ERU'!K24+'2017 ERU'!K24+'2018 ERU'!K24+'2019 ERU'!K24+'2020 ERU'!K24+'2021 ERU'!K24</f>
        <v>0</v>
      </c>
      <c r="L24" s="68">
        <f>'2016 ERU'!L24+'2017 ERU'!L24+'2018 ERU'!L24+'2019 ERU'!L24+'2020 ERU'!L24+'2021 ERU'!L24</f>
        <v>0</v>
      </c>
      <c r="M24" s="68">
        <f>'2016 ERU'!M24+'2017 ERU'!M24+'2018 ERU'!M24+'2019 ERU'!M24+'2020 ERU'!M24+'2021 ERU'!M24</f>
        <v>0</v>
      </c>
      <c r="N24" s="68">
        <f>'2016 ERU'!N24+'2017 ERU'!N24+'2018 ERU'!N24+'2019 ERU'!N24+'2020 ERU'!N24+'2021 ERU'!N24</f>
        <v>0</v>
      </c>
      <c r="O24" s="68">
        <f>'2016 ERU'!O24+'2017 ERU'!O24+'2018 ERU'!O24+'2019 ERU'!O24+'2020 ERU'!O24+'2021 ERU'!O24</f>
        <v>0</v>
      </c>
      <c r="P24" s="68">
        <f>'2016 ERU'!P24+'2017 ERU'!P24+'2018 ERU'!P24+'2019 ERU'!P24+'2020 ERU'!P24+'2021 ERU'!P24</f>
        <v>0</v>
      </c>
      <c r="Q24" s="68">
        <f>'2016 ERU'!Q24+'2017 ERU'!Q24+'2018 ERU'!Q24+'2019 ERU'!Q24+'2020 ERU'!Q24+'2021 ERU'!Q24</f>
        <v>0</v>
      </c>
      <c r="R24" s="68">
        <f>'2016 ERU'!R24+'2017 ERU'!R24+'2018 ERU'!R24+'2019 ERU'!R24+'2020 ERU'!R24+'2021 ERU'!R24</f>
        <v>0</v>
      </c>
      <c r="S24" s="68">
        <f>'2016 ERU'!S24+'2017 ERU'!S24+'2018 ERU'!S24+'2019 ERU'!S24+'2020 ERU'!S24+'2021 ERU'!S24</f>
        <v>0</v>
      </c>
      <c r="T24" s="68">
        <f>'2016 ERU'!T24+'2017 ERU'!T24+'2018 ERU'!T24+'2019 ERU'!T24+'2020 ERU'!T24+'2021 ERU'!T24</f>
        <v>0</v>
      </c>
      <c r="U24" s="68">
        <f>'2016 ERU'!U24+'2017 ERU'!U24+'2018 ERU'!U24+'2019 ERU'!U24+'2020 ERU'!U24+'2021 ERU'!U24</f>
        <v>0</v>
      </c>
      <c r="V24" s="68">
        <f>'2016 ERU'!V24+'2017 ERU'!V24+'2018 ERU'!V24+'2019 ERU'!V24+'2020 ERU'!V24+'2021 ERU'!V24</f>
        <v>0</v>
      </c>
      <c r="W24" s="32">
        <f>'2016 ERU'!W24+'2017 ERU'!W24+'2018 ERU'!W24+'2019 ERU'!W24+'2020 ERU'!W24+'2021 ERU'!W24</f>
        <v>42388889</v>
      </c>
      <c r="X24" s="68">
        <f>'2016 ERU'!X24+'2017 ERU'!X24+'2018 ERU'!X24+'2019 ERU'!X24+'2020 ERU'!X24+'2021 ERU'!X24</f>
        <v>0</v>
      </c>
      <c r="Y24" s="68">
        <f>'2016 ERU'!Y24+'2017 ERU'!Y24+'2018 ERU'!Y24+'2019 ERU'!Y24+'2020 ERU'!Y24+'2021 ERU'!Y24</f>
        <v>0</v>
      </c>
      <c r="Z24" s="68">
        <f>'2016 ERU'!Z24+'2017 ERU'!Z24+'2018 ERU'!Z24+'2019 ERU'!Z24+'2020 ERU'!Z24+'2021 ERU'!Z24</f>
        <v>0</v>
      </c>
      <c r="AA24" s="68">
        <f>'2016 ERU'!AA24+'2017 ERU'!AA24+'2018 ERU'!AA24+'2019 ERU'!AA24+'2020 ERU'!AA24+'2021 ERU'!AA24</f>
        <v>0</v>
      </c>
      <c r="AB24" s="68">
        <f>'2016 ERU'!AB24+'2017 ERU'!AB24+'2018 ERU'!AB24+'2019 ERU'!AB24+'2020 ERU'!AB24+'2021 ERU'!AB24</f>
        <v>0</v>
      </c>
      <c r="AC24" s="68">
        <f>'2016 ERU'!AC24+'2017 ERU'!AC24+'2018 ERU'!AC24+'2019 ERU'!AC24+'2020 ERU'!AC24+'2021 ERU'!AC24</f>
        <v>0</v>
      </c>
      <c r="AD24" s="68">
        <f>'2016 ERU'!AD24+'2017 ERU'!AD24+'2018 ERU'!AD24+'2019 ERU'!AD24+'2020 ERU'!AD24+'2021 ERU'!AD24</f>
        <v>0</v>
      </c>
      <c r="AE24" s="68">
        <f>'2016 ERU'!AE24+'2017 ERU'!AE24+'2018 ERU'!AE24+'2019 ERU'!AE24+'2020 ERU'!AE24+'2021 ERU'!AE24</f>
        <v>0</v>
      </c>
      <c r="AF24" s="68">
        <f>'2016 ERU'!AF24+'2017 ERU'!AF24+'2018 ERU'!AF24+'2019 ERU'!AF24+'2020 ERU'!AF24+'2021 ERU'!AF24</f>
        <v>0</v>
      </c>
      <c r="AG24" s="68">
        <f>'2016 ERU'!AG24+'2017 ERU'!AG24+'2018 ERU'!AG24+'2019 ERU'!AG24+'2020 ERU'!AG24+'2021 ERU'!AG24</f>
        <v>0</v>
      </c>
      <c r="AH24" s="68">
        <f>'2016 ERU'!AH24+'2017 ERU'!AH24+'2018 ERU'!AH24+'2019 ERU'!AH24+'2020 ERU'!AH24+'2021 ERU'!AH24</f>
        <v>0</v>
      </c>
      <c r="AI24" s="68">
        <f>'2016 ERU'!AI24+'2017 ERU'!AI24+'2018 ERU'!AI24+'2019 ERU'!AI24+'2020 ERU'!AI24+'2021 ERU'!AI24</f>
        <v>0</v>
      </c>
      <c r="AJ24" s="68">
        <f>'2016 ERU'!AJ24+'2017 ERU'!AJ24+'2018 ERU'!AJ24+'2019 ERU'!AJ24+'2020 ERU'!AJ24+'2021 ERU'!AJ24</f>
        <v>0</v>
      </c>
      <c r="AK24" s="68">
        <f>'2016 ERU'!AK24+'2017 ERU'!AK24+'2018 ERU'!AK24+'2019 ERU'!AK24+'2020 ERU'!AK24+'2021 ERU'!AK24</f>
        <v>0</v>
      </c>
      <c r="AL24" s="68">
        <f>'2016 ERU'!AL24+'2017 ERU'!AL24+'2018 ERU'!AL24+'2019 ERU'!AL24+'2020 ERU'!AL24+'2021 ERU'!AL24</f>
        <v>0</v>
      </c>
      <c r="AM24" s="68">
        <f>'2016 ERU'!AM24+'2017 ERU'!AM24+'2018 ERU'!AM24+'2019 ERU'!AM24+'2020 ERU'!AM24+'2021 ERU'!AM24</f>
        <v>0</v>
      </c>
      <c r="AN24" s="79">
        <f>'2016 ERU'!AN24+'2017 ERU'!AN24+'2018 ERU'!AN24+'2019 ERU'!AN24+'2020 ERU'!AN24+'2021 ERU'!AN24</f>
        <v>0</v>
      </c>
    </row>
    <row r="25" spans="1:40" x14ac:dyDescent="0.15">
      <c r="A25" s="72" t="s">
        <v>0</v>
      </c>
      <c r="B25" s="80">
        <f t="shared" si="1"/>
        <v>0</v>
      </c>
      <c r="C25" s="68">
        <f>'2016 ERU'!C25+'2017 ERU'!C25+'2018 ERU'!C25</f>
        <v>0</v>
      </c>
      <c r="D25" s="68">
        <f>'2016 ERU'!D25+'2017 ERU'!D25+'2018 ERU'!D25+'2019 ERU'!D25+'2020 ERU'!D25+'2021 ERU'!D25</f>
        <v>0</v>
      </c>
      <c r="E25" s="68">
        <f>'2016 ERU'!E25+'2017 ERU'!E25+'2018 ERU'!E25+'2019 ERU'!E25+'2020 ERU'!E25+'2021 ERU'!E25</f>
        <v>0</v>
      </c>
      <c r="F25" s="68">
        <f>'2016 ERU'!F25+'2017 ERU'!F25+'2018 ERU'!F25+'2019 ERU'!F25+'2020 ERU'!F25+'2021 ERU'!F25</f>
        <v>0</v>
      </c>
      <c r="G25" s="68">
        <f>'2016 ERU'!G25+'2017 ERU'!G25+'2018 ERU'!G25+'2019 ERU'!G25+'2020 ERU'!G25+'2021 ERU'!G25</f>
        <v>0</v>
      </c>
      <c r="H25" s="68">
        <f>'2016 ERU'!H25+'2017 ERU'!H25+'2018 ERU'!H25+'2019 ERU'!H25+'2020 ERU'!H25+'2021 ERU'!H25</f>
        <v>0</v>
      </c>
      <c r="I25" s="68">
        <f>'2016 ERU'!I25+'2017 ERU'!I25+'2018 ERU'!I25+'2019 ERU'!I25+'2020 ERU'!I25+'2021 ERU'!I25</f>
        <v>0</v>
      </c>
      <c r="J25" s="68">
        <f>'2016 ERU'!J25+'2017 ERU'!J25+'2018 ERU'!J25+'2019 ERU'!J25+'2020 ERU'!J25+'2021 ERU'!J25</f>
        <v>0</v>
      </c>
      <c r="K25" s="68">
        <f>'2016 ERU'!K25+'2017 ERU'!K25+'2018 ERU'!K25+'2019 ERU'!K25+'2020 ERU'!K25+'2021 ERU'!K25</f>
        <v>0</v>
      </c>
      <c r="L25" s="68">
        <f>'2016 ERU'!L25+'2017 ERU'!L25+'2018 ERU'!L25+'2019 ERU'!L25+'2020 ERU'!L25+'2021 ERU'!L25</f>
        <v>0</v>
      </c>
      <c r="M25" s="68">
        <f>'2016 ERU'!M25+'2017 ERU'!M25+'2018 ERU'!M25+'2019 ERU'!M25+'2020 ERU'!M25+'2021 ERU'!M25</f>
        <v>0</v>
      </c>
      <c r="N25" s="68">
        <f>'2016 ERU'!N25+'2017 ERU'!N25+'2018 ERU'!N25+'2019 ERU'!N25+'2020 ERU'!N25+'2021 ERU'!N25</f>
        <v>0</v>
      </c>
      <c r="O25" s="68">
        <f>'2016 ERU'!O25+'2017 ERU'!O25+'2018 ERU'!O25+'2019 ERU'!O25+'2020 ERU'!O25+'2021 ERU'!O25</f>
        <v>0</v>
      </c>
      <c r="P25" s="68">
        <f>'2016 ERU'!P25+'2017 ERU'!P25+'2018 ERU'!P25+'2019 ERU'!P25+'2020 ERU'!P25+'2021 ERU'!P25</f>
        <v>0</v>
      </c>
      <c r="Q25" s="68">
        <f>'2016 ERU'!Q25+'2017 ERU'!Q25+'2018 ERU'!Q25+'2019 ERU'!Q25+'2020 ERU'!Q25+'2021 ERU'!Q25</f>
        <v>0</v>
      </c>
      <c r="R25" s="68">
        <f>'2016 ERU'!R25+'2017 ERU'!R25+'2018 ERU'!R25+'2019 ERU'!R25+'2020 ERU'!R25+'2021 ERU'!R25</f>
        <v>0</v>
      </c>
      <c r="S25" s="68">
        <f>'2016 ERU'!S25+'2017 ERU'!S25+'2018 ERU'!S25+'2019 ERU'!S25+'2020 ERU'!S25+'2021 ERU'!S25</f>
        <v>0</v>
      </c>
      <c r="T25" s="68">
        <f>'2016 ERU'!T25+'2017 ERU'!T25+'2018 ERU'!T25+'2019 ERU'!T25+'2020 ERU'!T25+'2021 ERU'!T25</f>
        <v>0</v>
      </c>
      <c r="U25" s="68">
        <f>'2016 ERU'!U25+'2017 ERU'!U25+'2018 ERU'!U25+'2019 ERU'!U25+'2020 ERU'!U25+'2021 ERU'!U25</f>
        <v>0</v>
      </c>
      <c r="V25" s="68">
        <f>'2016 ERU'!V25+'2017 ERU'!V25+'2018 ERU'!V25+'2019 ERU'!V25+'2020 ERU'!V25+'2021 ERU'!V25</f>
        <v>0</v>
      </c>
      <c r="W25" s="68">
        <f>'2016 ERU'!W25+'2017 ERU'!W25+'2018 ERU'!W25+'2019 ERU'!W25+'2020 ERU'!W25+'2021 ERU'!W25</f>
        <v>0</v>
      </c>
      <c r="X25" s="32">
        <f>'2016 ERU'!X25+'2017 ERU'!X25+'2018 ERU'!X25+'2019 ERU'!X25+'2020 ERU'!X25+'2021 ERU'!X25</f>
        <v>0</v>
      </c>
      <c r="Y25" s="68">
        <f>'2016 ERU'!Y25+'2017 ERU'!Y25+'2018 ERU'!Y25+'2019 ERU'!Y25+'2020 ERU'!Y25+'2021 ERU'!Y25</f>
        <v>0</v>
      </c>
      <c r="Z25" s="68">
        <f>'2016 ERU'!Z25+'2017 ERU'!Z25+'2018 ERU'!Z25+'2019 ERU'!Z25+'2020 ERU'!Z25+'2021 ERU'!Z25</f>
        <v>0</v>
      </c>
      <c r="AA25" s="68">
        <f>'2016 ERU'!AA25+'2017 ERU'!AA25+'2018 ERU'!AA25+'2019 ERU'!AA25+'2020 ERU'!AA25+'2021 ERU'!AA25</f>
        <v>0</v>
      </c>
      <c r="AB25" s="68">
        <f>'2016 ERU'!AB25+'2017 ERU'!AB25+'2018 ERU'!AB25+'2019 ERU'!AB25+'2020 ERU'!AB25+'2021 ERU'!AB25</f>
        <v>0</v>
      </c>
      <c r="AC25" s="68">
        <f>'2016 ERU'!AC25+'2017 ERU'!AC25+'2018 ERU'!AC25+'2019 ERU'!AC25+'2020 ERU'!AC25+'2021 ERU'!AC25</f>
        <v>0</v>
      </c>
      <c r="AD25" s="68">
        <f>'2016 ERU'!AD25+'2017 ERU'!AD25+'2018 ERU'!AD25+'2019 ERU'!AD25+'2020 ERU'!AD25+'2021 ERU'!AD25</f>
        <v>0</v>
      </c>
      <c r="AE25" s="68">
        <f>'2016 ERU'!AE25+'2017 ERU'!AE25+'2018 ERU'!AE25+'2019 ERU'!AE25+'2020 ERU'!AE25+'2021 ERU'!AE25</f>
        <v>0</v>
      </c>
      <c r="AF25" s="68">
        <f>'2016 ERU'!AF25+'2017 ERU'!AF25+'2018 ERU'!AF25+'2019 ERU'!AF25+'2020 ERU'!AF25+'2021 ERU'!AF25</f>
        <v>0</v>
      </c>
      <c r="AG25" s="68">
        <f>'2016 ERU'!AG25+'2017 ERU'!AG25+'2018 ERU'!AG25+'2019 ERU'!AG25+'2020 ERU'!AG25+'2021 ERU'!AG25</f>
        <v>0</v>
      </c>
      <c r="AH25" s="68">
        <f>'2016 ERU'!AH25+'2017 ERU'!AH25+'2018 ERU'!AH25+'2019 ERU'!AH25+'2020 ERU'!AH25+'2021 ERU'!AH25</f>
        <v>0</v>
      </c>
      <c r="AI25" s="68">
        <f>'2016 ERU'!AI25+'2017 ERU'!AI25+'2018 ERU'!AI25+'2019 ERU'!AI25+'2020 ERU'!AI25+'2021 ERU'!AI25</f>
        <v>0</v>
      </c>
      <c r="AJ25" s="68">
        <f>'2016 ERU'!AJ25+'2017 ERU'!AJ25+'2018 ERU'!AJ25+'2019 ERU'!AJ25+'2020 ERU'!AJ25+'2021 ERU'!AJ25</f>
        <v>0</v>
      </c>
      <c r="AK25" s="68">
        <f>'2016 ERU'!AK25+'2017 ERU'!AK25+'2018 ERU'!AK25+'2019 ERU'!AK25+'2020 ERU'!AK25+'2021 ERU'!AK25</f>
        <v>0</v>
      </c>
      <c r="AL25" s="68">
        <f>'2016 ERU'!AL25+'2017 ERU'!AL25+'2018 ERU'!AL25+'2019 ERU'!AL25+'2020 ERU'!AL25+'2021 ERU'!AL25</f>
        <v>0</v>
      </c>
      <c r="AM25" s="68">
        <f>'2016 ERU'!AM25+'2017 ERU'!AM25+'2018 ERU'!AM25+'2019 ERU'!AM25+'2020 ERU'!AM25+'2021 ERU'!AM25</f>
        <v>0</v>
      </c>
      <c r="AN25" s="79">
        <f>'2016 ERU'!AN25+'2017 ERU'!AN25+'2018 ERU'!AN25+'2019 ERU'!AN25+'2020 ERU'!AN25+'2021 ERU'!AN25</f>
        <v>0</v>
      </c>
    </row>
    <row r="26" spans="1:40" x14ac:dyDescent="0.15">
      <c r="A26" s="72" t="s">
        <v>15</v>
      </c>
      <c r="B26" s="80">
        <f t="shared" si="1"/>
        <v>17870725</v>
      </c>
      <c r="C26" s="68">
        <f>'2016 ERU'!C26+'2017 ERU'!C26+'2018 ERU'!C26</f>
        <v>0</v>
      </c>
      <c r="D26" s="68">
        <f>'2016 ERU'!D26+'2017 ERU'!D26+'2018 ERU'!D26+'2019 ERU'!D26+'2020 ERU'!D26+'2021 ERU'!D26</f>
        <v>0</v>
      </c>
      <c r="E26" s="68">
        <f>'2016 ERU'!E26+'2017 ERU'!E26+'2018 ERU'!E26+'2019 ERU'!E26+'2020 ERU'!E26+'2021 ERU'!E26</f>
        <v>0</v>
      </c>
      <c r="F26" s="68">
        <f>'2016 ERU'!F26+'2017 ERU'!F26+'2018 ERU'!F26+'2019 ERU'!F26+'2020 ERU'!F26+'2021 ERU'!F26</f>
        <v>0</v>
      </c>
      <c r="G26" s="68">
        <f>'2016 ERU'!G26+'2017 ERU'!G26+'2018 ERU'!G26+'2019 ERU'!G26+'2020 ERU'!G26+'2021 ERU'!G26</f>
        <v>0</v>
      </c>
      <c r="H26" s="68">
        <f>'2016 ERU'!H26+'2017 ERU'!H26+'2018 ERU'!H26+'2019 ERU'!H26+'2020 ERU'!H26+'2021 ERU'!H26</f>
        <v>0</v>
      </c>
      <c r="I26" s="68">
        <f>'2016 ERU'!I26+'2017 ERU'!I26+'2018 ERU'!I26+'2019 ERU'!I26+'2020 ERU'!I26+'2021 ERU'!I26</f>
        <v>0</v>
      </c>
      <c r="J26" s="68">
        <f>'2016 ERU'!J26+'2017 ERU'!J26+'2018 ERU'!J26+'2019 ERU'!J26+'2020 ERU'!J26+'2021 ERU'!J26</f>
        <v>0</v>
      </c>
      <c r="K26" s="68">
        <f>'2016 ERU'!K26+'2017 ERU'!K26+'2018 ERU'!K26+'2019 ERU'!K26+'2020 ERU'!K26+'2021 ERU'!K26</f>
        <v>0</v>
      </c>
      <c r="L26" s="68">
        <f>'2016 ERU'!L26+'2017 ERU'!L26+'2018 ERU'!L26+'2019 ERU'!L26+'2020 ERU'!L26+'2021 ERU'!L26</f>
        <v>0</v>
      </c>
      <c r="M26" s="68">
        <f>'2016 ERU'!M26+'2017 ERU'!M26+'2018 ERU'!M26+'2019 ERU'!M26+'2020 ERU'!M26+'2021 ERU'!M26</f>
        <v>0</v>
      </c>
      <c r="N26" s="68">
        <f>'2016 ERU'!N26+'2017 ERU'!N26+'2018 ERU'!N26+'2019 ERU'!N26+'2020 ERU'!N26+'2021 ERU'!N26</f>
        <v>0</v>
      </c>
      <c r="O26" s="68">
        <f>'2016 ERU'!O26+'2017 ERU'!O26+'2018 ERU'!O26+'2019 ERU'!O26+'2020 ERU'!O26+'2021 ERU'!O26</f>
        <v>0</v>
      </c>
      <c r="P26" s="68">
        <f>'2016 ERU'!P26+'2017 ERU'!P26+'2018 ERU'!P26+'2019 ERU'!P26+'2020 ERU'!P26+'2021 ERU'!P26</f>
        <v>0</v>
      </c>
      <c r="Q26" s="68">
        <f>'2016 ERU'!Q26+'2017 ERU'!Q26+'2018 ERU'!Q26+'2019 ERU'!Q26+'2020 ERU'!Q26+'2021 ERU'!Q26</f>
        <v>0</v>
      </c>
      <c r="R26" s="68">
        <f>'2016 ERU'!R26+'2017 ERU'!R26+'2018 ERU'!R26+'2019 ERU'!R26+'2020 ERU'!R26+'2021 ERU'!R26</f>
        <v>0</v>
      </c>
      <c r="S26" s="68">
        <f>'2016 ERU'!S26+'2017 ERU'!S26+'2018 ERU'!S26+'2019 ERU'!S26+'2020 ERU'!S26+'2021 ERU'!S26</f>
        <v>0</v>
      </c>
      <c r="T26" s="68">
        <f>'2016 ERU'!T26+'2017 ERU'!T26+'2018 ERU'!T26+'2019 ERU'!T26+'2020 ERU'!T26+'2021 ERU'!T26</f>
        <v>0</v>
      </c>
      <c r="U26" s="68">
        <f>'2016 ERU'!U26+'2017 ERU'!U26+'2018 ERU'!U26+'2019 ERU'!U26+'2020 ERU'!U26+'2021 ERU'!U26</f>
        <v>0</v>
      </c>
      <c r="V26" s="68">
        <f>'2016 ERU'!V26+'2017 ERU'!V26+'2018 ERU'!V26+'2019 ERU'!V26+'2020 ERU'!V26+'2021 ERU'!V26</f>
        <v>0</v>
      </c>
      <c r="W26" s="68">
        <f>'2016 ERU'!W26+'2017 ERU'!W26+'2018 ERU'!W26+'2019 ERU'!W26+'2020 ERU'!W26+'2021 ERU'!W26</f>
        <v>0</v>
      </c>
      <c r="X26" s="68">
        <f>'2016 ERU'!X26+'2017 ERU'!X26+'2018 ERU'!X26+'2019 ERU'!X26+'2020 ERU'!X26+'2021 ERU'!X26</f>
        <v>0</v>
      </c>
      <c r="Y26" s="32">
        <f>'2016 ERU'!Y26+'2017 ERU'!Y26+'2018 ERU'!Y26+'2019 ERU'!Y26+'2020 ERU'!Y26+'2021 ERU'!Y26</f>
        <v>17870725</v>
      </c>
      <c r="Z26" s="68">
        <f>'2016 ERU'!Z26+'2017 ERU'!Z26+'2018 ERU'!Z26+'2019 ERU'!Z26+'2020 ERU'!Z26+'2021 ERU'!Z26</f>
        <v>0</v>
      </c>
      <c r="AA26" s="68">
        <f>'2016 ERU'!AA26+'2017 ERU'!AA26+'2018 ERU'!AA26+'2019 ERU'!AA26+'2020 ERU'!AA26+'2021 ERU'!AA26</f>
        <v>0</v>
      </c>
      <c r="AB26" s="68">
        <f>'2016 ERU'!AB26+'2017 ERU'!AB26+'2018 ERU'!AB26+'2019 ERU'!AB26+'2020 ERU'!AB26+'2021 ERU'!AB26</f>
        <v>0</v>
      </c>
      <c r="AC26" s="68">
        <f>'2016 ERU'!AC26+'2017 ERU'!AC26+'2018 ERU'!AC26+'2019 ERU'!AC26+'2020 ERU'!AC26+'2021 ERU'!AC26</f>
        <v>0</v>
      </c>
      <c r="AD26" s="68">
        <f>'2016 ERU'!AD26+'2017 ERU'!AD26+'2018 ERU'!AD26+'2019 ERU'!AD26+'2020 ERU'!AD26+'2021 ERU'!AD26</f>
        <v>0</v>
      </c>
      <c r="AE26" s="68">
        <f>'2016 ERU'!AE26+'2017 ERU'!AE26+'2018 ERU'!AE26+'2019 ERU'!AE26+'2020 ERU'!AE26+'2021 ERU'!AE26</f>
        <v>0</v>
      </c>
      <c r="AF26" s="68">
        <f>'2016 ERU'!AF26+'2017 ERU'!AF26+'2018 ERU'!AF26+'2019 ERU'!AF26+'2020 ERU'!AF26+'2021 ERU'!AF26</f>
        <v>0</v>
      </c>
      <c r="AG26" s="68">
        <f>'2016 ERU'!AG26+'2017 ERU'!AG26+'2018 ERU'!AG26+'2019 ERU'!AG26+'2020 ERU'!AG26+'2021 ERU'!AG26</f>
        <v>0</v>
      </c>
      <c r="AH26" s="68">
        <f>'2016 ERU'!AH26+'2017 ERU'!AH26+'2018 ERU'!AH26+'2019 ERU'!AH26+'2020 ERU'!AH26+'2021 ERU'!AH26</f>
        <v>0</v>
      </c>
      <c r="AI26" s="68">
        <f>'2016 ERU'!AI26+'2017 ERU'!AI26+'2018 ERU'!AI26+'2019 ERU'!AI26+'2020 ERU'!AI26+'2021 ERU'!AI26</f>
        <v>0</v>
      </c>
      <c r="AJ26" s="68">
        <f>'2016 ERU'!AJ26+'2017 ERU'!AJ26+'2018 ERU'!AJ26+'2019 ERU'!AJ26+'2020 ERU'!AJ26+'2021 ERU'!AJ26</f>
        <v>0</v>
      </c>
      <c r="AK26" s="68">
        <f>'2016 ERU'!AK26+'2017 ERU'!AK26+'2018 ERU'!AK26+'2019 ERU'!AK26+'2020 ERU'!AK26+'2021 ERU'!AK26</f>
        <v>0</v>
      </c>
      <c r="AL26" s="68">
        <f>'2016 ERU'!AL26+'2017 ERU'!AL26+'2018 ERU'!AL26+'2019 ERU'!AL26+'2020 ERU'!AL26+'2021 ERU'!AL26</f>
        <v>0</v>
      </c>
      <c r="AM26" s="68">
        <f>'2016 ERU'!AM26+'2017 ERU'!AM26+'2018 ERU'!AM26+'2019 ERU'!AM26+'2020 ERU'!AM26+'2021 ERU'!AM26</f>
        <v>0</v>
      </c>
      <c r="AN26" s="79">
        <f>'2016 ERU'!AN26+'2017 ERU'!AN26+'2018 ERU'!AN26+'2019 ERU'!AN26+'2020 ERU'!AN26+'2021 ERU'!AN26</f>
        <v>0</v>
      </c>
    </row>
    <row r="27" spans="1:40" x14ac:dyDescent="0.15">
      <c r="A27" s="72" t="s">
        <v>34</v>
      </c>
      <c r="B27" s="80">
        <f t="shared" si="1"/>
        <v>0</v>
      </c>
      <c r="C27" s="68">
        <f>'2016 ERU'!C27+'2017 ERU'!C27+'2018 ERU'!C27</f>
        <v>0</v>
      </c>
      <c r="D27" s="68">
        <f>'2016 ERU'!D27+'2017 ERU'!D27+'2018 ERU'!D27+'2019 ERU'!D27+'2020 ERU'!D27+'2021 ERU'!D27</f>
        <v>0</v>
      </c>
      <c r="E27" s="68">
        <f>'2016 ERU'!E27+'2017 ERU'!E27+'2018 ERU'!E27+'2019 ERU'!E27+'2020 ERU'!E27+'2021 ERU'!E27</f>
        <v>0</v>
      </c>
      <c r="F27" s="68">
        <f>'2016 ERU'!F27+'2017 ERU'!F27+'2018 ERU'!F27+'2019 ERU'!F27+'2020 ERU'!F27+'2021 ERU'!F27</f>
        <v>0</v>
      </c>
      <c r="G27" s="68">
        <f>'2016 ERU'!G27+'2017 ERU'!G27+'2018 ERU'!G27+'2019 ERU'!G27+'2020 ERU'!G27+'2021 ERU'!G27</f>
        <v>0</v>
      </c>
      <c r="H27" s="68">
        <f>'2016 ERU'!H27+'2017 ERU'!H27+'2018 ERU'!H27+'2019 ERU'!H27+'2020 ERU'!H27+'2021 ERU'!H27</f>
        <v>0</v>
      </c>
      <c r="I27" s="68">
        <f>'2016 ERU'!I27+'2017 ERU'!I27+'2018 ERU'!I27+'2019 ERU'!I27+'2020 ERU'!I27+'2021 ERU'!I27</f>
        <v>0</v>
      </c>
      <c r="J27" s="68">
        <f>'2016 ERU'!J27+'2017 ERU'!J27+'2018 ERU'!J27+'2019 ERU'!J27+'2020 ERU'!J27+'2021 ERU'!J27</f>
        <v>0</v>
      </c>
      <c r="K27" s="68">
        <f>'2016 ERU'!K27+'2017 ERU'!K27+'2018 ERU'!K27+'2019 ERU'!K27+'2020 ERU'!K27+'2021 ERU'!K27</f>
        <v>0</v>
      </c>
      <c r="L27" s="68">
        <f>'2016 ERU'!L27+'2017 ERU'!L27+'2018 ERU'!L27+'2019 ERU'!L27+'2020 ERU'!L27+'2021 ERU'!L27</f>
        <v>0</v>
      </c>
      <c r="M27" s="68">
        <f>'2016 ERU'!M27+'2017 ERU'!M27+'2018 ERU'!M27+'2019 ERU'!M27+'2020 ERU'!M27+'2021 ERU'!M27</f>
        <v>0</v>
      </c>
      <c r="N27" s="68">
        <f>'2016 ERU'!N27+'2017 ERU'!N27+'2018 ERU'!N27+'2019 ERU'!N27+'2020 ERU'!N27+'2021 ERU'!N27</f>
        <v>0</v>
      </c>
      <c r="O27" s="68">
        <f>'2016 ERU'!O27+'2017 ERU'!O27+'2018 ERU'!O27+'2019 ERU'!O27+'2020 ERU'!O27+'2021 ERU'!O27</f>
        <v>0</v>
      </c>
      <c r="P27" s="68">
        <f>'2016 ERU'!P27+'2017 ERU'!P27+'2018 ERU'!P27+'2019 ERU'!P27+'2020 ERU'!P27+'2021 ERU'!P27</f>
        <v>0</v>
      </c>
      <c r="Q27" s="68">
        <f>'2016 ERU'!Q27+'2017 ERU'!Q27+'2018 ERU'!Q27+'2019 ERU'!Q27+'2020 ERU'!Q27+'2021 ERU'!Q27</f>
        <v>0</v>
      </c>
      <c r="R27" s="68">
        <f>'2016 ERU'!R27+'2017 ERU'!R27+'2018 ERU'!R27+'2019 ERU'!R27+'2020 ERU'!R27+'2021 ERU'!R27</f>
        <v>0</v>
      </c>
      <c r="S27" s="68">
        <f>'2016 ERU'!S27+'2017 ERU'!S27+'2018 ERU'!S27+'2019 ERU'!S27+'2020 ERU'!S27+'2021 ERU'!S27</f>
        <v>0</v>
      </c>
      <c r="T27" s="68">
        <f>'2016 ERU'!T27+'2017 ERU'!T27+'2018 ERU'!T27+'2019 ERU'!T27+'2020 ERU'!T27+'2021 ERU'!T27</f>
        <v>0</v>
      </c>
      <c r="U27" s="68">
        <f>'2016 ERU'!U27+'2017 ERU'!U27+'2018 ERU'!U27+'2019 ERU'!U27+'2020 ERU'!U27+'2021 ERU'!U27</f>
        <v>0</v>
      </c>
      <c r="V27" s="68">
        <f>'2016 ERU'!V27+'2017 ERU'!V27+'2018 ERU'!V27+'2019 ERU'!V27+'2020 ERU'!V27+'2021 ERU'!V27</f>
        <v>0</v>
      </c>
      <c r="W27" s="68">
        <f>'2016 ERU'!W27+'2017 ERU'!W27+'2018 ERU'!W27+'2019 ERU'!W27+'2020 ERU'!W27+'2021 ERU'!W27</f>
        <v>0</v>
      </c>
      <c r="X27" s="68">
        <f>'2016 ERU'!X27+'2017 ERU'!X27+'2018 ERU'!X27+'2019 ERU'!X27+'2020 ERU'!X27+'2021 ERU'!X27</f>
        <v>0</v>
      </c>
      <c r="Y27" s="68">
        <f>'2016 ERU'!Y27+'2017 ERU'!Y27+'2018 ERU'!Y27+'2019 ERU'!Y27+'2020 ERU'!Y27+'2021 ERU'!Y27</f>
        <v>0</v>
      </c>
      <c r="Z27" s="32">
        <f>'2016 ERU'!Z27+'2017 ERU'!Z27+'2018 ERU'!Z27+'2019 ERU'!Z27+'2020 ERU'!Z27+'2021 ERU'!Z27</f>
        <v>0</v>
      </c>
      <c r="AA27" s="68">
        <f>'2016 ERU'!AA27+'2017 ERU'!AA27+'2018 ERU'!AA27+'2019 ERU'!AA27+'2020 ERU'!AA27+'2021 ERU'!AA27</f>
        <v>0</v>
      </c>
      <c r="AB27" s="68">
        <f>'2016 ERU'!AB27+'2017 ERU'!AB27+'2018 ERU'!AB27+'2019 ERU'!AB27+'2020 ERU'!AB27+'2021 ERU'!AB27</f>
        <v>0</v>
      </c>
      <c r="AC27" s="68">
        <f>'2016 ERU'!AC27+'2017 ERU'!AC27+'2018 ERU'!AC27+'2019 ERU'!AC27+'2020 ERU'!AC27+'2021 ERU'!AC27</f>
        <v>0</v>
      </c>
      <c r="AD27" s="68">
        <f>'2016 ERU'!AD27+'2017 ERU'!AD27+'2018 ERU'!AD27+'2019 ERU'!AD27+'2020 ERU'!AD27+'2021 ERU'!AD27</f>
        <v>0</v>
      </c>
      <c r="AE27" s="68">
        <f>'2016 ERU'!AE27+'2017 ERU'!AE27+'2018 ERU'!AE27+'2019 ERU'!AE27+'2020 ERU'!AE27+'2021 ERU'!AE27</f>
        <v>0</v>
      </c>
      <c r="AF27" s="68">
        <f>'2016 ERU'!AF27+'2017 ERU'!AF27+'2018 ERU'!AF27+'2019 ERU'!AF27+'2020 ERU'!AF27+'2021 ERU'!AF27</f>
        <v>0</v>
      </c>
      <c r="AG27" s="68">
        <f>'2016 ERU'!AG27+'2017 ERU'!AG27+'2018 ERU'!AG27+'2019 ERU'!AG27+'2020 ERU'!AG27+'2021 ERU'!AG27</f>
        <v>0</v>
      </c>
      <c r="AH27" s="68">
        <f>'2016 ERU'!AH27+'2017 ERU'!AH27+'2018 ERU'!AH27+'2019 ERU'!AH27+'2020 ERU'!AH27+'2021 ERU'!AH27</f>
        <v>0</v>
      </c>
      <c r="AI27" s="68">
        <f>'2016 ERU'!AI27+'2017 ERU'!AI27+'2018 ERU'!AI27+'2019 ERU'!AI27+'2020 ERU'!AI27+'2021 ERU'!AI27</f>
        <v>0</v>
      </c>
      <c r="AJ27" s="68">
        <f>'2016 ERU'!AJ27+'2017 ERU'!AJ27+'2018 ERU'!AJ27+'2019 ERU'!AJ27+'2020 ERU'!AJ27+'2021 ERU'!AJ27</f>
        <v>0</v>
      </c>
      <c r="AK27" s="68">
        <f>'2016 ERU'!AK27+'2017 ERU'!AK27+'2018 ERU'!AK27+'2019 ERU'!AK27+'2020 ERU'!AK27+'2021 ERU'!AK27</f>
        <v>0</v>
      </c>
      <c r="AL27" s="68">
        <f>'2016 ERU'!AL27+'2017 ERU'!AL27+'2018 ERU'!AL27+'2019 ERU'!AL27+'2020 ERU'!AL27+'2021 ERU'!AL27</f>
        <v>0</v>
      </c>
      <c r="AM27" s="68">
        <f>'2016 ERU'!AM27+'2017 ERU'!AM27+'2018 ERU'!AM27+'2019 ERU'!AM27+'2020 ERU'!AM27+'2021 ERU'!AM27</f>
        <v>0</v>
      </c>
      <c r="AN27" s="79">
        <f>'2016 ERU'!AN27+'2017 ERU'!AN27+'2018 ERU'!AN27+'2019 ERU'!AN27+'2020 ERU'!AN27+'2021 ERU'!AN27</f>
        <v>0</v>
      </c>
    </row>
    <row r="28" spans="1:40" x14ac:dyDescent="0.15">
      <c r="A28" s="72" t="s">
        <v>22</v>
      </c>
      <c r="B28" s="80">
        <f t="shared" si="1"/>
        <v>0</v>
      </c>
      <c r="C28" s="68">
        <f>'2016 ERU'!C28+'2017 ERU'!C28+'2018 ERU'!C28</f>
        <v>0</v>
      </c>
      <c r="D28" s="68">
        <f>'2016 ERU'!D28+'2017 ERU'!D28+'2018 ERU'!D28+'2019 ERU'!D28+'2020 ERU'!D28+'2021 ERU'!D28</f>
        <v>0</v>
      </c>
      <c r="E28" s="68">
        <f>'2016 ERU'!E28+'2017 ERU'!E28+'2018 ERU'!E28+'2019 ERU'!E28+'2020 ERU'!E28+'2021 ERU'!E28</f>
        <v>0</v>
      </c>
      <c r="F28" s="68">
        <f>'2016 ERU'!F28+'2017 ERU'!F28+'2018 ERU'!F28+'2019 ERU'!F28+'2020 ERU'!F28+'2021 ERU'!F28</f>
        <v>0</v>
      </c>
      <c r="G28" s="68">
        <f>'2016 ERU'!G28+'2017 ERU'!G28+'2018 ERU'!G28+'2019 ERU'!G28+'2020 ERU'!G28+'2021 ERU'!G28</f>
        <v>0</v>
      </c>
      <c r="H28" s="68">
        <f>'2016 ERU'!H28+'2017 ERU'!H28+'2018 ERU'!H28+'2019 ERU'!H28+'2020 ERU'!H28+'2021 ERU'!H28</f>
        <v>0</v>
      </c>
      <c r="I28" s="68">
        <f>'2016 ERU'!I28+'2017 ERU'!I28+'2018 ERU'!I28+'2019 ERU'!I28+'2020 ERU'!I28+'2021 ERU'!I28</f>
        <v>0</v>
      </c>
      <c r="J28" s="68">
        <f>'2016 ERU'!J28+'2017 ERU'!J28+'2018 ERU'!J28+'2019 ERU'!J28+'2020 ERU'!J28+'2021 ERU'!J28</f>
        <v>0</v>
      </c>
      <c r="K28" s="68">
        <f>'2016 ERU'!K28+'2017 ERU'!K28+'2018 ERU'!K28+'2019 ERU'!K28+'2020 ERU'!K28+'2021 ERU'!K28</f>
        <v>0</v>
      </c>
      <c r="L28" s="68">
        <f>'2016 ERU'!L28+'2017 ERU'!L28+'2018 ERU'!L28+'2019 ERU'!L28+'2020 ERU'!L28+'2021 ERU'!L28</f>
        <v>0</v>
      </c>
      <c r="M28" s="68">
        <f>'2016 ERU'!M28+'2017 ERU'!M28+'2018 ERU'!M28+'2019 ERU'!M28+'2020 ERU'!M28+'2021 ERU'!M28</f>
        <v>0</v>
      </c>
      <c r="N28" s="68">
        <f>'2016 ERU'!N28+'2017 ERU'!N28+'2018 ERU'!N28+'2019 ERU'!N28+'2020 ERU'!N28+'2021 ERU'!N28</f>
        <v>0</v>
      </c>
      <c r="O28" s="68">
        <f>'2016 ERU'!O28+'2017 ERU'!O28+'2018 ERU'!O28+'2019 ERU'!O28+'2020 ERU'!O28+'2021 ERU'!O28</f>
        <v>0</v>
      </c>
      <c r="P28" s="68">
        <f>'2016 ERU'!P28+'2017 ERU'!P28+'2018 ERU'!P28+'2019 ERU'!P28+'2020 ERU'!P28+'2021 ERU'!P28</f>
        <v>0</v>
      </c>
      <c r="Q28" s="68">
        <f>'2016 ERU'!Q28+'2017 ERU'!Q28+'2018 ERU'!Q28+'2019 ERU'!Q28+'2020 ERU'!Q28+'2021 ERU'!Q28</f>
        <v>0</v>
      </c>
      <c r="R28" s="68">
        <f>'2016 ERU'!R28+'2017 ERU'!R28+'2018 ERU'!R28+'2019 ERU'!R28+'2020 ERU'!R28+'2021 ERU'!R28</f>
        <v>0</v>
      </c>
      <c r="S28" s="68">
        <f>'2016 ERU'!S28+'2017 ERU'!S28+'2018 ERU'!S28+'2019 ERU'!S28+'2020 ERU'!S28+'2021 ERU'!S28</f>
        <v>0</v>
      </c>
      <c r="T28" s="68">
        <f>'2016 ERU'!T28+'2017 ERU'!T28+'2018 ERU'!T28+'2019 ERU'!T28+'2020 ERU'!T28+'2021 ERU'!T28</f>
        <v>0</v>
      </c>
      <c r="U28" s="68">
        <f>'2016 ERU'!U28+'2017 ERU'!U28+'2018 ERU'!U28+'2019 ERU'!U28+'2020 ERU'!U28+'2021 ERU'!U28</f>
        <v>0</v>
      </c>
      <c r="V28" s="68">
        <f>'2016 ERU'!V28+'2017 ERU'!V28+'2018 ERU'!V28+'2019 ERU'!V28+'2020 ERU'!V28+'2021 ERU'!V28</f>
        <v>0</v>
      </c>
      <c r="W28" s="68">
        <f>'2016 ERU'!W28+'2017 ERU'!W28+'2018 ERU'!W28+'2019 ERU'!W28+'2020 ERU'!W28+'2021 ERU'!W28</f>
        <v>0</v>
      </c>
      <c r="X28" s="68">
        <f>'2016 ERU'!X28+'2017 ERU'!X28+'2018 ERU'!X28+'2019 ERU'!X28+'2020 ERU'!X28+'2021 ERU'!X28</f>
        <v>0</v>
      </c>
      <c r="Y28" s="68">
        <f>'2016 ERU'!Y28+'2017 ERU'!Y28+'2018 ERU'!Y28+'2019 ERU'!Y28+'2020 ERU'!Y28+'2021 ERU'!Y28</f>
        <v>0</v>
      </c>
      <c r="Z28" s="68">
        <f>'2016 ERU'!Z28+'2017 ERU'!Z28+'2018 ERU'!Z28+'2019 ERU'!Z28+'2020 ERU'!Z28+'2021 ERU'!Z28</f>
        <v>0</v>
      </c>
      <c r="AA28" s="32">
        <f>'2016 ERU'!AA28+'2017 ERU'!AA28+'2018 ERU'!AA28+'2019 ERU'!AA28+'2020 ERU'!AA28+'2021 ERU'!AA28</f>
        <v>0</v>
      </c>
      <c r="AB28" s="68">
        <f>'2016 ERU'!AB28+'2017 ERU'!AB28+'2018 ERU'!AB28+'2019 ERU'!AB28+'2020 ERU'!AB28+'2021 ERU'!AB28</f>
        <v>0</v>
      </c>
      <c r="AC28" s="68">
        <f>'2016 ERU'!AC28+'2017 ERU'!AC28+'2018 ERU'!AC28+'2019 ERU'!AC28+'2020 ERU'!AC28+'2021 ERU'!AC28</f>
        <v>0</v>
      </c>
      <c r="AD28" s="68">
        <f>'2016 ERU'!AD28+'2017 ERU'!AD28+'2018 ERU'!AD28+'2019 ERU'!AD28+'2020 ERU'!AD28+'2021 ERU'!AD28</f>
        <v>0</v>
      </c>
      <c r="AE28" s="68">
        <f>'2016 ERU'!AE28+'2017 ERU'!AE28+'2018 ERU'!AE28+'2019 ERU'!AE28+'2020 ERU'!AE28+'2021 ERU'!AE28</f>
        <v>0</v>
      </c>
      <c r="AF28" s="68">
        <f>'2016 ERU'!AF28+'2017 ERU'!AF28+'2018 ERU'!AF28+'2019 ERU'!AF28+'2020 ERU'!AF28+'2021 ERU'!AF28</f>
        <v>0</v>
      </c>
      <c r="AG28" s="68">
        <f>'2016 ERU'!AG28+'2017 ERU'!AG28+'2018 ERU'!AG28+'2019 ERU'!AG28+'2020 ERU'!AG28+'2021 ERU'!AG28</f>
        <v>0</v>
      </c>
      <c r="AH28" s="68">
        <f>'2016 ERU'!AH28+'2017 ERU'!AH28+'2018 ERU'!AH28+'2019 ERU'!AH28+'2020 ERU'!AH28+'2021 ERU'!AH28</f>
        <v>0</v>
      </c>
      <c r="AI28" s="68">
        <f>'2016 ERU'!AI28+'2017 ERU'!AI28+'2018 ERU'!AI28+'2019 ERU'!AI28+'2020 ERU'!AI28+'2021 ERU'!AI28</f>
        <v>0</v>
      </c>
      <c r="AJ28" s="68">
        <f>'2016 ERU'!AJ28+'2017 ERU'!AJ28+'2018 ERU'!AJ28+'2019 ERU'!AJ28+'2020 ERU'!AJ28+'2021 ERU'!AJ28</f>
        <v>0</v>
      </c>
      <c r="AK28" s="68">
        <f>'2016 ERU'!AK28+'2017 ERU'!AK28+'2018 ERU'!AK28+'2019 ERU'!AK28+'2020 ERU'!AK28+'2021 ERU'!AK28</f>
        <v>0</v>
      </c>
      <c r="AL28" s="68">
        <f>'2016 ERU'!AL28+'2017 ERU'!AL28+'2018 ERU'!AL28+'2019 ERU'!AL28+'2020 ERU'!AL28+'2021 ERU'!AL28</f>
        <v>0</v>
      </c>
      <c r="AM28" s="68">
        <f>'2016 ERU'!AM28+'2017 ERU'!AM28+'2018 ERU'!AM28+'2019 ERU'!AM28+'2020 ERU'!AM28+'2021 ERU'!AM28</f>
        <v>0</v>
      </c>
      <c r="AN28" s="79">
        <f>'2016 ERU'!AN28+'2017 ERU'!AN28+'2018 ERU'!AN28+'2019 ERU'!AN28+'2020 ERU'!AN28+'2021 ERU'!AN28</f>
        <v>0</v>
      </c>
    </row>
    <row r="29" spans="1:40" x14ac:dyDescent="0.15">
      <c r="A29" s="72" t="s">
        <v>2</v>
      </c>
      <c r="B29" s="80">
        <f t="shared" si="1"/>
        <v>2170468</v>
      </c>
      <c r="C29" s="68">
        <f>'2016 ERU'!C29+'2017 ERU'!C29+'2018 ERU'!C29</f>
        <v>0</v>
      </c>
      <c r="D29" s="68">
        <f>'2016 ERU'!D29+'2017 ERU'!D29+'2018 ERU'!D29+'2019 ERU'!D29+'2020 ERU'!D29+'2021 ERU'!D29</f>
        <v>0</v>
      </c>
      <c r="E29" s="68">
        <f>'2016 ERU'!E29+'2017 ERU'!E29+'2018 ERU'!E29+'2019 ERU'!E29+'2020 ERU'!E29+'2021 ERU'!E29</f>
        <v>0</v>
      </c>
      <c r="F29" s="68">
        <f>'2016 ERU'!F29+'2017 ERU'!F29+'2018 ERU'!F29+'2019 ERU'!F29+'2020 ERU'!F29+'2021 ERU'!F29</f>
        <v>0</v>
      </c>
      <c r="G29" s="68">
        <f>'2016 ERU'!G29+'2017 ERU'!G29+'2018 ERU'!G29+'2019 ERU'!G29+'2020 ERU'!G29+'2021 ERU'!G29</f>
        <v>0</v>
      </c>
      <c r="H29" s="68">
        <f>'2016 ERU'!H29+'2017 ERU'!H29+'2018 ERU'!H29+'2019 ERU'!H29+'2020 ERU'!H29+'2021 ERU'!H29</f>
        <v>0</v>
      </c>
      <c r="I29" s="68">
        <f>'2016 ERU'!I29+'2017 ERU'!I29+'2018 ERU'!I29+'2019 ERU'!I29+'2020 ERU'!I29+'2021 ERU'!I29</f>
        <v>0</v>
      </c>
      <c r="J29" s="68">
        <f>'2016 ERU'!J29+'2017 ERU'!J29+'2018 ERU'!J29+'2019 ERU'!J29+'2020 ERU'!J29+'2021 ERU'!J29</f>
        <v>0</v>
      </c>
      <c r="K29" s="68">
        <f>'2016 ERU'!K29+'2017 ERU'!K29+'2018 ERU'!K29+'2019 ERU'!K29+'2020 ERU'!K29+'2021 ERU'!K29</f>
        <v>0</v>
      </c>
      <c r="L29" s="68">
        <f>'2016 ERU'!L29+'2017 ERU'!L29+'2018 ERU'!L29+'2019 ERU'!L29+'2020 ERU'!L29+'2021 ERU'!L29</f>
        <v>0</v>
      </c>
      <c r="M29" s="68">
        <f>'2016 ERU'!M29+'2017 ERU'!M29+'2018 ERU'!M29+'2019 ERU'!M29+'2020 ERU'!M29+'2021 ERU'!M29</f>
        <v>0</v>
      </c>
      <c r="N29" s="68">
        <f>'2016 ERU'!N29+'2017 ERU'!N29+'2018 ERU'!N29+'2019 ERU'!N29+'2020 ERU'!N29+'2021 ERU'!N29</f>
        <v>0</v>
      </c>
      <c r="O29" s="68">
        <f>'2016 ERU'!O29+'2017 ERU'!O29+'2018 ERU'!O29+'2019 ERU'!O29+'2020 ERU'!O29+'2021 ERU'!O29</f>
        <v>0</v>
      </c>
      <c r="P29" s="68">
        <f>'2016 ERU'!P29+'2017 ERU'!P29+'2018 ERU'!P29+'2019 ERU'!P29+'2020 ERU'!P29+'2021 ERU'!P29</f>
        <v>0</v>
      </c>
      <c r="Q29" s="68">
        <f>'2016 ERU'!Q29+'2017 ERU'!Q29+'2018 ERU'!Q29+'2019 ERU'!Q29+'2020 ERU'!Q29+'2021 ERU'!Q29</f>
        <v>0</v>
      </c>
      <c r="R29" s="68">
        <f>'2016 ERU'!R29+'2017 ERU'!R29+'2018 ERU'!R29+'2019 ERU'!R29+'2020 ERU'!R29+'2021 ERU'!R29</f>
        <v>0</v>
      </c>
      <c r="S29" s="68">
        <f>'2016 ERU'!S29+'2017 ERU'!S29+'2018 ERU'!S29+'2019 ERU'!S29+'2020 ERU'!S29+'2021 ERU'!S29</f>
        <v>0</v>
      </c>
      <c r="T29" s="68">
        <f>'2016 ERU'!T29+'2017 ERU'!T29+'2018 ERU'!T29+'2019 ERU'!T29+'2020 ERU'!T29+'2021 ERU'!T29</f>
        <v>0</v>
      </c>
      <c r="U29" s="68">
        <f>'2016 ERU'!U29+'2017 ERU'!U29+'2018 ERU'!U29+'2019 ERU'!U29+'2020 ERU'!U29+'2021 ERU'!U29</f>
        <v>0</v>
      </c>
      <c r="V29" s="68">
        <f>'2016 ERU'!V29+'2017 ERU'!V29+'2018 ERU'!V29+'2019 ERU'!V29+'2020 ERU'!V29+'2021 ERU'!V29</f>
        <v>0</v>
      </c>
      <c r="W29" s="68">
        <f>'2016 ERU'!W29+'2017 ERU'!W29+'2018 ERU'!W29+'2019 ERU'!W29+'2020 ERU'!W29+'2021 ERU'!W29</f>
        <v>0</v>
      </c>
      <c r="X29" s="68">
        <f>'2016 ERU'!X29+'2017 ERU'!X29+'2018 ERU'!X29+'2019 ERU'!X29+'2020 ERU'!X29+'2021 ERU'!X29</f>
        <v>0</v>
      </c>
      <c r="Y29" s="68">
        <f>'2016 ERU'!Y29+'2017 ERU'!Y29+'2018 ERU'!Y29+'2019 ERU'!Y29+'2020 ERU'!Y29+'2021 ERU'!Y29</f>
        <v>0</v>
      </c>
      <c r="Z29" s="68">
        <f>'2016 ERU'!Z29+'2017 ERU'!Z29+'2018 ERU'!Z29+'2019 ERU'!Z29+'2020 ERU'!Z29+'2021 ERU'!Z29</f>
        <v>0</v>
      </c>
      <c r="AA29" s="68">
        <f>'2016 ERU'!AA29+'2017 ERU'!AA29+'2018 ERU'!AA29+'2019 ERU'!AA29+'2020 ERU'!AA29+'2021 ERU'!AA29</f>
        <v>0</v>
      </c>
      <c r="AB29" s="32">
        <f>'2016 ERU'!AB29+'2017 ERU'!AB29+'2018 ERU'!AB29+'2019 ERU'!AB29+'2020 ERU'!AB29+'2021 ERU'!AB29</f>
        <v>2170468</v>
      </c>
      <c r="AC29" s="68">
        <f>'2016 ERU'!AC29+'2017 ERU'!AC29+'2018 ERU'!AC29+'2019 ERU'!AC29+'2020 ERU'!AC29+'2021 ERU'!AC29</f>
        <v>0</v>
      </c>
      <c r="AD29" s="68">
        <f>'2016 ERU'!AD29+'2017 ERU'!AD29+'2018 ERU'!AD29+'2019 ERU'!AD29+'2020 ERU'!AD29+'2021 ERU'!AD29</f>
        <v>0</v>
      </c>
      <c r="AE29" s="68">
        <f>'2016 ERU'!AE29+'2017 ERU'!AE29+'2018 ERU'!AE29+'2019 ERU'!AE29+'2020 ERU'!AE29+'2021 ERU'!AE29</f>
        <v>0</v>
      </c>
      <c r="AF29" s="68">
        <f>'2016 ERU'!AF29+'2017 ERU'!AF29+'2018 ERU'!AF29+'2019 ERU'!AF29+'2020 ERU'!AF29+'2021 ERU'!AF29</f>
        <v>0</v>
      </c>
      <c r="AG29" s="68">
        <f>'2016 ERU'!AG29+'2017 ERU'!AG29+'2018 ERU'!AG29+'2019 ERU'!AG29+'2020 ERU'!AG29+'2021 ERU'!AG29</f>
        <v>0</v>
      </c>
      <c r="AH29" s="68">
        <f>'2016 ERU'!AH29+'2017 ERU'!AH29+'2018 ERU'!AH29+'2019 ERU'!AH29+'2020 ERU'!AH29+'2021 ERU'!AH29</f>
        <v>0</v>
      </c>
      <c r="AI29" s="68">
        <f>'2016 ERU'!AI29+'2017 ERU'!AI29+'2018 ERU'!AI29+'2019 ERU'!AI29+'2020 ERU'!AI29+'2021 ERU'!AI29</f>
        <v>0</v>
      </c>
      <c r="AJ29" s="68">
        <f>'2016 ERU'!AJ29+'2017 ERU'!AJ29+'2018 ERU'!AJ29+'2019 ERU'!AJ29+'2020 ERU'!AJ29+'2021 ERU'!AJ29</f>
        <v>0</v>
      </c>
      <c r="AK29" s="68">
        <f>'2016 ERU'!AK29+'2017 ERU'!AK29+'2018 ERU'!AK29+'2019 ERU'!AK29+'2020 ERU'!AK29+'2021 ERU'!AK29</f>
        <v>0</v>
      </c>
      <c r="AL29" s="68">
        <f>'2016 ERU'!AL29+'2017 ERU'!AL29+'2018 ERU'!AL29+'2019 ERU'!AL29+'2020 ERU'!AL29+'2021 ERU'!AL29</f>
        <v>0</v>
      </c>
      <c r="AM29" s="68">
        <f>'2016 ERU'!AM29+'2017 ERU'!AM29+'2018 ERU'!AM29+'2019 ERU'!AM29+'2020 ERU'!AM29+'2021 ERU'!AM29</f>
        <v>0</v>
      </c>
      <c r="AN29" s="79">
        <f>'2016 ERU'!AN29+'2017 ERU'!AN29+'2018 ERU'!AN29+'2019 ERU'!AN29+'2020 ERU'!AN29+'2021 ERU'!AN29</f>
        <v>0</v>
      </c>
    </row>
    <row r="30" spans="1:40" x14ac:dyDescent="0.15">
      <c r="A30" s="72" t="s">
        <v>4</v>
      </c>
      <c r="B30" s="80">
        <f t="shared" si="1"/>
        <v>0</v>
      </c>
      <c r="C30" s="68">
        <f>'2016 ERU'!C30+'2017 ERU'!C30+'2018 ERU'!C30</f>
        <v>0</v>
      </c>
      <c r="D30" s="68">
        <f>'2016 ERU'!D30+'2017 ERU'!D30+'2018 ERU'!D30+'2019 ERU'!D30+'2020 ERU'!D30+'2021 ERU'!D30</f>
        <v>0</v>
      </c>
      <c r="E30" s="68">
        <f>'2016 ERU'!E30+'2017 ERU'!E30+'2018 ERU'!E30+'2019 ERU'!E30+'2020 ERU'!E30+'2021 ERU'!E30</f>
        <v>0</v>
      </c>
      <c r="F30" s="68">
        <f>'2016 ERU'!F30+'2017 ERU'!F30+'2018 ERU'!F30+'2019 ERU'!F30+'2020 ERU'!F30+'2021 ERU'!F30</f>
        <v>0</v>
      </c>
      <c r="G30" s="68">
        <f>'2016 ERU'!G30+'2017 ERU'!G30+'2018 ERU'!G30+'2019 ERU'!G30+'2020 ERU'!G30+'2021 ERU'!G30</f>
        <v>0</v>
      </c>
      <c r="H30" s="68">
        <f>'2016 ERU'!H30+'2017 ERU'!H30+'2018 ERU'!H30+'2019 ERU'!H30+'2020 ERU'!H30+'2021 ERU'!H30</f>
        <v>0</v>
      </c>
      <c r="I30" s="68">
        <f>'2016 ERU'!I30+'2017 ERU'!I30+'2018 ERU'!I30+'2019 ERU'!I30+'2020 ERU'!I30+'2021 ERU'!I30</f>
        <v>0</v>
      </c>
      <c r="J30" s="68">
        <f>'2016 ERU'!J30+'2017 ERU'!J30+'2018 ERU'!J30+'2019 ERU'!J30+'2020 ERU'!J30+'2021 ERU'!J30</f>
        <v>0</v>
      </c>
      <c r="K30" s="68">
        <f>'2016 ERU'!K30+'2017 ERU'!K30+'2018 ERU'!K30+'2019 ERU'!K30+'2020 ERU'!K30+'2021 ERU'!K30</f>
        <v>0</v>
      </c>
      <c r="L30" s="68">
        <f>'2016 ERU'!L30+'2017 ERU'!L30+'2018 ERU'!L30+'2019 ERU'!L30+'2020 ERU'!L30+'2021 ERU'!L30</f>
        <v>0</v>
      </c>
      <c r="M30" s="68">
        <f>'2016 ERU'!M30+'2017 ERU'!M30+'2018 ERU'!M30+'2019 ERU'!M30+'2020 ERU'!M30+'2021 ERU'!M30</f>
        <v>0</v>
      </c>
      <c r="N30" s="68">
        <f>'2016 ERU'!N30+'2017 ERU'!N30+'2018 ERU'!N30+'2019 ERU'!N30+'2020 ERU'!N30+'2021 ERU'!N30</f>
        <v>0</v>
      </c>
      <c r="O30" s="68">
        <f>'2016 ERU'!O30+'2017 ERU'!O30+'2018 ERU'!O30+'2019 ERU'!O30+'2020 ERU'!O30+'2021 ERU'!O30</f>
        <v>0</v>
      </c>
      <c r="P30" s="68">
        <f>'2016 ERU'!P30+'2017 ERU'!P30+'2018 ERU'!P30+'2019 ERU'!P30+'2020 ERU'!P30+'2021 ERU'!P30</f>
        <v>0</v>
      </c>
      <c r="Q30" s="68">
        <f>'2016 ERU'!Q30+'2017 ERU'!Q30+'2018 ERU'!Q30+'2019 ERU'!Q30+'2020 ERU'!Q30+'2021 ERU'!Q30</f>
        <v>0</v>
      </c>
      <c r="R30" s="68">
        <f>'2016 ERU'!R30+'2017 ERU'!R30+'2018 ERU'!R30+'2019 ERU'!R30+'2020 ERU'!R30+'2021 ERU'!R30</f>
        <v>0</v>
      </c>
      <c r="S30" s="68">
        <f>'2016 ERU'!S30+'2017 ERU'!S30+'2018 ERU'!S30+'2019 ERU'!S30+'2020 ERU'!S30+'2021 ERU'!S30</f>
        <v>0</v>
      </c>
      <c r="T30" s="68">
        <f>'2016 ERU'!T30+'2017 ERU'!T30+'2018 ERU'!T30+'2019 ERU'!T30+'2020 ERU'!T30+'2021 ERU'!T30</f>
        <v>0</v>
      </c>
      <c r="U30" s="68">
        <f>'2016 ERU'!U30+'2017 ERU'!U30+'2018 ERU'!U30+'2019 ERU'!U30+'2020 ERU'!U30+'2021 ERU'!U30</f>
        <v>0</v>
      </c>
      <c r="V30" s="68">
        <f>'2016 ERU'!V30+'2017 ERU'!V30+'2018 ERU'!V30+'2019 ERU'!V30+'2020 ERU'!V30+'2021 ERU'!V30</f>
        <v>0</v>
      </c>
      <c r="W30" s="68">
        <f>'2016 ERU'!W30+'2017 ERU'!W30+'2018 ERU'!W30+'2019 ERU'!W30+'2020 ERU'!W30+'2021 ERU'!W30</f>
        <v>0</v>
      </c>
      <c r="X30" s="68">
        <f>'2016 ERU'!X30+'2017 ERU'!X30+'2018 ERU'!X30+'2019 ERU'!X30+'2020 ERU'!X30+'2021 ERU'!X30</f>
        <v>0</v>
      </c>
      <c r="Y30" s="68">
        <f>'2016 ERU'!Y30+'2017 ERU'!Y30+'2018 ERU'!Y30+'2019 ERU'!Y30+'2020 ERU'!Y30+'2021 ERU'!Y30</f>
        <v>0</v>
      </c>
      <c r="Z30" s="68">
        <f>'2016 ERU'!Z30+'2017 ERU'!Z30+'2018 ERU'!Z30+'2019 ERU'!Z30+'2020 ERU'!Z30+'2021 ERU'!Z30</f>
        <v>0</v>
      </c>
      <c r="AA30" s="68">
        <f>'2016 ERU'!AA30+'2017 ERU'!AA30+'2018 ERU'!AA30+'2019 ERU'!AA30+'2020 ERU'!AA30+'2021 ERU'!AA30</f>
        <v>0</v>
      </c>
      <c r="AB30" s="68">
        <f>'2016 ERU'!AB30+'2017 ERU'!AB30+'2018 ERU'!AB30+'2019 ERU'!AB30+'2020 ERU'!AB30+'2021 ERU'!AB30</f>
        <v>0</v>
      </c>
      <c r="AC30" s="32">
        <f>'2016 ERU'!AC30+'2017 ERU'!AC30+'2018 ERU'!AC30+'2019 ERU'!AC30+'2020 ERU'!AC30+'2021 ERU'!AC30</f>
        <v>0</v>
      </c>
      <c r="AD30" s="68">
        <f>'2016 ERU'!AD30+'2017 ERU'!AD30+'2018 ERU'!AD30+'2019 ERU'!AD30+'2020 ERU'!AD30+'2021 ERU'!AD30</f>
        <v>0</v>
      </c>
      <c r="AE30" s="68">
        <f>'2016 ERU'!AE30+'2017 ERU'!AE30+'2018 ERU'!AE30+'2019 ERU'!AE30+'2020 ERU'!AE30+'2021 ERU'!AE30</f>
        <v>0</v>
      </c>
      <c r="AF30" s="68">
        <f>'2016 ERU'!AF30+'2017 ERU'!AF30+'2018 ERU'!AF30+'2019 ERU'!AF30+'2020 ERU'!AF30+'2021 ERU'!AF30</f>
        <v>0</v>
      </c>
      <c r="AG30" s="68">
        <f>'2016 ERU'!AG30+'2017 ERU'!AG30+'2018 ERU'!AG30+'2019 ERU'!AG30+'2020 ERU'!AG30+'2021 ERU'!AG30</f>
        <v>0</v>
      </c>
      <c r="AH30" s="68">
        <f>'2016 ERU'!AH30+'2017 ERU'!AH30+'2018 ERU'!AH30+'2019 ERU'!AH30+'2020 ERU'!AH30+'2021 ERU'!AH30</f>
        <v>0</v>
      </c>
      <c r="AI30" s="68">
        <f>'2016 ERU'!AI30+'2017 ERU'!AI30+'2018 ERU'!AI30+'2019 ERU'!AI30+'2020 ERU'!AI30+'2021 ERU'!AI30</f>
        <v>0</v>
      </c>
      <c r="AJ30" s="68">
        <f>'2016 ERU'!AJ30+'2017 ERU'!AJ30+'2018 ERU'!AJ30+'2019 ERU'!AJ30+'2020 ERU'!AJ30+'2021 ERU'!AJ30</f>
        <v>0</v>
      </c>
      <c r="AK30" s="68">
        <f>'2016 ERU'!AK30+'2017 ERU'!AK30+'2018 ERU'!AK30+'2019 ERU'!AK30+'2020 ERU'!AK30+'2021 ERU'!AK30</f>
        <v>0</v>
      </c>
      <c r="AL30" s="68">
        <f>'2016 ERU'!AL30+'2017 ERU'!AL30+'2018 ERU'!AL30+'2019 ERU'!AL30+'2020 ERU'!AL30+'2021 ERU'!AL30</f>
        <v>0</v>
      </c>
      <c r="AM30" s="68">
        <f>'2016 ERU'!AM30+'2017 ERU'!AM30+'2018 ERU'!AM30+'2019 ERU'!AM30+'2020 ERU'!AM30+'2021 ERU'!AM30</f>
        <v>0</v>
      </c>
      <c r="AN30" s="79">
        <f>'2016 ERU'!AN30+'2017 ERU'!AN30+'2018 ERU'!AN30+'2019 ERU'!AN30+'2020 ERU'!AN30+'2021 ERU'!AN30</f>
        <v>0</v>
      </c>
    </row>
    <row r="31" spans="1:40" x14ac:dyDescent="0.15">
      <c r="A31" s="73" t="s">
        <v>9</v>
      </c>
      <c r="B31" s="80">
        <f t="shared" si="1"/>
        <v>177881919</v>
      </c>
      <c r="C31" s="68">
        <f>'2016 ERU'!C31+'2017 ERU'!C31+'2018 ERU'!C31</f>
        <v>0</v>
      </c>
      <c r="D31" s="68">
        <f>'2016 ERU'!D31+'2017 ERU'!D31+'2018 ERU'!D31+'2019 ERU'!D31+'2020 ERU'!D31+'2021 ERU'!D31</f>
        <v>0</v>
      </c>
      <c r="E31" s="68">
        <f>'2016 ERU'!E31+'2017 ERU'!E31+'2018 ERU'!E31+'2019 ERU'!E31+'2020 ERU'!E31+'2021 ERU'!E31</f>
        <v>0</v>
      </c>
      <c r="F31" s="68">
        <f>'2016 ERU'!F31+'2017 ERU'!F31+'2018 ERU'!F31+'2019 ERU'!F31+'2020 ERU'!F31+'2021 ERU'!F31</f>
        <v>0</v>
      </c>
      <c r="G31" s="68">
        <f>'2016 ERU'!G31+'2017 ERU'!G31+'2018 ERU'!G31+'2019 ERU'!G31+'2020 ERU'!G31+'2021 ERU'!G31</f>
        <v>0</v>
      </c>
      <c r="H31" s="68">
        <f>'2016 ERU'!H31+'2017 ERU'!H31+'2018 ERU'!H31+'2019 ERU'!H31+'2020 ERU'!H31+'2021 ERU'!H31</f>
        <v>0</v>
      </c>
      <c r="I31" s="68">
        <f>'2016 ERU'!I31+'2017 ERU'!I31+'2018 ERU'!I31+'2019 ERU'!I31+'2020 ERU'!I31+'2021 ERU'!I31</f>
        <v>0</v>
      </c>
      <c r="J31" s="68">
        <f>'2016 ERU'!J31+'2017 ERU'!J31+'2018 ERU'!J31+'2019 ERU'!J31+'2020 ERU'!J31+'2021 ERU'!J31</f>
        <v>0</v>
      </c>
      <c r="K31" s="68">
        <f>'2016 ERU'!K31+'2017 ERU'!K31+'2018 ERU'!K31+'2019 ERU'!K31+'2020 ERU'!K31+'2021 ERU'!K31</f>
        <v>0</v>
      </c>
      <c r="L31" s="68">
        <f>'2016 ERU'!L31+'2017 ERU'!L31+'2018 ERU'!L31+'2019 ERU'!L31+'2020 ERU'!L31+'2021 ERU'!L31</f>
        <v>0</v>
      </c>
      <c r="M31" s="68">
        <f>'2016 ERU'!M31+'2017 ERU'!M31+'2018 ERU'!M31+'2019 ERU'!M31+'2020 ERU'!M31+'2021 ERU'!M31</f>
        <v>3969</v>
      </c>
      <c r="N31" s="68">
        <f>'2016 ERU'!N31+'2017 ERU'!N31+'2018 ERU'!N31+'2019 ERU'!N31+'2020 ERU'!N31+'2021 ERU'!N31</f>
        <v>1612</v>
      </c>
      <c r="O31" s="68">
        <f>'2016 ERU'!O31+'2017 ERU'!O31+'2018 ERU'!O31+'2019 ERU'!O31+'2020 ERU'!O31+'2021 ERU'!O31</f>
        <v>0</v>
      </c>
      <c r="P31" s="68">
        <f>'2016 ERU'!P31+'2017 ERU'!P31+'2018 ERU'!P31+'2019 ERU'!P31+'2020 ERU'!P31+'2021 ERU'!P31</f>
        <v>0</v>
      </c>
      <c r="Q31" s="68">
        <f>'2016 ERU'!Q31+'2017 ERU'!Q31+'2018 ERU'!Q31+'2019 ERU'!Q31+'2020 ERU'!Q31+'2021 ERU'!Q31</f>
        <v>0</v>
      </c>
      <c r="R31" s="68">
        <f>'2016 ERU'!R31+'2017 ERU'!R31+'2018 ERU'!R31+'2019 ERU'!R31+'2020 ERU'!R31+'2021 ERU'!R31</f>
        <v>0</v>
      </c>
      <c r="S31" s="68">
        <f>'2016 ERU'!S31+'2017 ERU'!S31+'2018 ERU'!S31+'2019 ERU'!S31+'2020 ERU'!S31+'2021 ERU'!S31</f>
        <v>0</v>
      </c>
      <c r="T31" s="68">
        <f>'2016 ERU'!T31+'2017 ERU'!T31+'2018 ERU'!T31+'2019 ERU'!T31+'2020 ERU'!T31+'2021 ERU'!T31</f>
        <v>0</v>
      </c>
      <c r="U31" s="68">
        <f>'2016 ERU'!U31+'2017 ERU'!U31+'2018 ERU'!U31+'2019 ERU'!U31+'2020 ERU'!U31+'2021 ERU'!U31</f>
        <v>0</v>
      </c>
      <c r="V31" s="68">
        <f>'2016 ERU'!V31+'2017 ERU'!V31+'2018 ERU'!V31+'2019 ERU'!V31+'2020 ERU'!V31+'2021 ERU'!V31</f>
        <v>4849889</v>
      </c>
      <c r="W31" s="68">
        <f>'2016 ERU'!W31+'2017 ERU'!W31+'2018 ERU'!W31+'2019 ERU'!W31+'2020 ERU'!W31+'2021 ERU'!W31</f>
        <v>0</v>
      </c>
      <c r="X31" s="68">
        <f>'2016 ERU'!X31+'2017 ERU'!X31+'2018 ERU'!X31+'2019 ERU'!X31+'2020 ERU'!X31+'2021 ERU'!X31</f>
        <v>0</v>
      </c>
      <c r="Y31" s="68">
        <f>'2016 ERU'!Y31+'2017 ERU'!Y31+'2018 ERU'!Y31+'2019 ERU'!Y31+'2020 ERU'!Y31+'2021 ERU'!Y31</f>
        <v>0</v>
      </c>
      <c r="Z31" s="68">
        <f>'2016 ERU'!Z31+'2017 ERU'!Z31+'2018 ERU'!Z31+'2019 ERU'!Z31+'2020 ERU'!Z31+'2021 ERU'!Z31</f>
        <v>0</v>
      </c>
      <c r="AA31" s="68">
        <f>'2016 ERU'!AA31+'2017 ERU'!AA31+'2018 ERU'!AA31+'2019 ERU'!AA31+'2020 ERU'!AA31+'2021 ERU'!AA31</f>
        <v>0</v>
      </c>
      <c r="AB31" s="68">
        <f>'2016 ERU'!AB31+'2017 ERU'!AB31+'2018 ERU'!AB31+'2019 ERU'!AB31+'2020 ERU'!AB31+'2021 ERU'!AB31</f>
        <v>0</v>
      </c>
      <c r="AC31" s="68">
        <f>'2016 ERU'!AC31+'2017 ERU'!AC31+'2018 ERU'!AC31+'2019 ERU'!AC31+'2020 ERU'!AC31+'2021 ERU'!AC31</f>
        <v>0</v>
      </c>
      <c r="AD31" s="32">
        <f>'2016 ERU'!AD31+'2017 ERU'!AD31+'2018 ERU'!AD31+'2019 ERU'!AD31+'2020 ERU'!AD31+'2021 ERU'!AD31</f>
        <v>85302015</v>
      </c>
      <c r="AE31" s="68">
        <f>'2016 ERU'!AE31+'2017 ERU'!AE31+'2018 ERU'!AE31+'2019 ERU'!AE31+'2020 ERU'!AE31+'2021 ERU'!AE31</f>
        <v>9388078</v>
      </c>
      <c r="AF31" s="68">
        <f>'2016 ERU'!AF31+'2017 ERU'!AF31+'2018 ERU'!AF31+'2019 ERU'!AF31+'2020 ERU'!AF31+'2021 ERU'!AF31</f>
        <v>0</v>
      </c>
      <c r="AG31" s="68">
        <f>'2016 ERU'!AG31+'2017 ERU'!AG31+'2018 ERU'!AG31+'2019 ERU'!AG31+'2020 ERU'!AG31+'2021 ERU'!AG31</f>
        <v>0</v>
      </c>
      <c r="AH31" s="68">
        <f>'2016 ERU'!AH31+'2017 ERU'!AH31+'2018 ERU'!AH31+'2019 ERU'!AH31+'2020 ERU'!AH31+'2021 ERU'!AH31</f>
        <v>0</v>
      </c>
      <c r="AI31" s="68">
        <f>'2016 ERU'!AI31+'2017 ERU'!AI31+'2018 ERU'!AI31+'2019 ERU'!AI31+'2020 ERU'!AI31+'2021 ERU'!AI31</f>
        <v>0</v>
      </c>
      <c r="AJ31" s="68">
        <f>'2016 ERU'!AJ31+'2017 ERU'!AJ31+'2018 ERU'!AJ31+'2019 ERU'!AJ31+'2020 ERU'!AJ31+'2021 ERU'!AJ31</f>
        <v>78336356</v>
      </c>
      <c r="AK31" s="68">
        <f>'2016 ERU'!AK31+'2017 ERU'!AK31+'2018 ERU'!AK31+'2019 ERU'!AK31+'2020 ERU'!AK31+'2021 ERU'!AK31</f>
        <v>0</v>
      </c>
      <c r="AL31" s="68">
        <f>'2016 ERU'!AL31+'2017 ERU'!AL31+'2018 ERU'!AL31+'2019 ERU'!AL31+'2020 ERU'!AL31+'2021 ERU'!AL31</f>
        <v>0</v>
      </c>
      <c r="AM31" s="68">
        <f>'2016 ERU'!AM31+'2017 ERU'!AM31+'2018 ERU'!AM31+'2019 ERU'!AM31+'2020 ERU'!AM31+'2021 ERU'!AM31</f>
        <v>0</v>
      </c>
      <c r="AN31" s="79">
        <f>'2016 ERU'!AN31+'2017 ERU'!AN31+'2018 ERU'!AN31+'2019 ERU'!AN31+'2020 ERU'!AN31+'2021 ERU'!AN31</f>
        <v>0</v>
      </c>
    </row>
    <row r="32" spans="1:40" x14ac:dyDescent="0.15">
      <c r="A32" s="73" t="s">
        <v>26</v>
      </c>
      <c r="B32" s="80">
        <f t="shared" si="1"/>
        <v>9388078</v>
      </c>
      <c r="C32" s="68">
        <f>'2016 ERU'!C32+'2017 ERU'!C32+'2018 ERU'!C32</f>
        <v>0</v>
      </c>
      <c r="D32" s="68">
        <f>'2016 ERU'!D32+'2017 ERU'!D32+'2018 ERU'!D32+'2019 ERU'!D32+'2020 ERU'!D32+'2021 ERU'!D32</f>
        <v>0</v>
      </c>
      <c r="E32" s="68">
        <f>'2016 ERU'!E32+'2017 ERU'!E32+'2018 ERU'!E32+'2019 ERU'!E32+'2020 ERU'!E32+'2021 ERU'!E32</f>
        <v>0</v>
      </c>
      <c r="F32" s="68">
        <f>'2016 ERU'!F32+'2017 ERU'!F32+'2018 ERU'!F32+'2019 ERU'!F32+'2020 ERU'!F32+'2021 ERU'!F32</f>
        <v>0</v>
      </c>
      <c r="G32" s="68">
        <f>'2016 ERU'!G32+'2017 ERU'!G32+'2018 ERU'!G32+'2019 ERU'!G32+'2020 ERU'!G32+'2021 ERU'!G32</f>
        <v>0</v>
      </c>
      <c r="H32" s="68">
        <f>'2016 ERU'!H32+'2017 ERU'!H32+'2018 ERU'!H32+'2019 ERU'!H32+'2020 ERU'!H32+'2021 ERU'!H32</f>
        <v>0</v>
      </c>
      <c r="I32" s="68">
        <f>'2016 ERU'!I32+'2017 ERU'!I32+'2018 ERU'!I32+'2019 ERU'!I32+'2020 ERU'!I32+'2021 ERU'!I32</f>
        <v>0</v>
      </c>
      <c r="J32" s="68">
        <f>'2016 ERU'!J32+'2017 ERU'!J32+'2018 ERU'!J32+'2019 ERU'!J32+'2020 ERU'!J32+'2021 ERU'!J32</f>
        <v>0</v>
      </c>
      <c r="K32" s="68">
        <f>'2016 ERU'!K32+'2017 ERU'!K32+'2018 ERU'!K32+'2019 ERU'!K32+'2020 ERU'!K32+'2021 ERU'!K32</f>
        <v>0</v>
      </c>
      <c r="L32" s="68">
        <f>'2016 ERU'!L32+'2017 ERU'!L32+'2018 ERU'!L32+'2019 ERU'!L32+'2020 ERU'!L32+'2021 ERU'!L32</f>
        <v>0</v>
      </c>
      <c r="M32" s="68">
        <f>'2016 ERU'!M32+'2017 ERU'!M32+'2018 ERU'!M32+'2019 ERU'!M32+'2020 ERU'!M32+'2021 ERU'!M32</f>
        <v>0</v>
      </c>
      <c r="N32" s="68">
        <f>'2016 ERU'!N32+'2017 ERU'!N32+'2018 ERU'!N32+'2019 ERU'!N32+'2020 ERU'!N32+'2021 ERU'!N32</f>
        <v>0</v>
      </c>
      <c r="O32" s="68">
        <f>'2016 ERU'!O32+'2017 ERU'!O32+'2018 ERU'!O32+'2019 ERU'!O32+'2020 ERU'!O32+'2021 ERU'!O32</f>
        <v>0</v>
      </c>
      <c r="P32" s="68">
        <f>'2016 ERU'!P32+'2017 ERU'!P32+'2018 ERU'!P32+'2019 ERU'!P32+'2020 ERU'!P32+'2021 ERU'!P32</f>
        <v>0</v>
      </c>
      <c r="Q32" s="68">
        <f>'2016 ERU'!Q32+'2017 ERU'!Q32+'2018 ERU'!Q32+'2019 ERU'!Q32+'2020 ERU'!Q32+'2021 ERU'!Q32</f>
        <v>0</v>
      </c>
      <c r="R32" s="68">
        <f>'2016 ERU'!R32+'2017 ERU'!R32+'2018 ERU'!R32+'2019 ERU'!R32+'2020 ERU'!R32+'2021 ERU'!R32</f>
        <v>0</v>
      </c>
      <c r="S32" s="68">
        <f>'2016 ERU'!S32+'2017 ERU'!S32+'2018 ERU'!S32+'2019 ERU'!S32+'2020 ERU'!S32+'2021 ERU'!S32</f>
        <v>0</v>
      </c>
      <c r="T32" s="68">
        <f>'2016 ERU'!T32+'2017 ERU'!T32+'2018 ERU'!T32+'2019 ERU'!T32+'2020 ERU'!T32+'2021 ERU'!T32</f>
        <v>0</v>
      </c>
      <c r="U32" s="68">
        <f>'2016 ERU'!U32+'2017 ERU'!U32+'2018 ERU'!U32+'2019 ERU'!U32+'2020 ERU'!U32+'2021 ERU'!U32</f>
        <v>0</v>
      </c>
      <c r="V32" s="68">
        <f>'2016 ERU'!V32+'2017 ERU'!V32+'2018 ERU'!V32+'2019 ERU'!V32+'2020 ERU'!V32+'2021 ERU'!V32</f>
        <v>0</v>
      </c>
      <c r="W32" s="68">
        <f>'2016 ERU'!W32+'2017 ERU'!W32+'2018 ERU'!W32+'2019 ERU'!W32+'2020 ERU'!W32+'2021 ERU'!W32</f>
        <v>0</v>
      </c>
      <c r="X32" s="68">
        <f>'2016 ERU'!X32+'2017 ERU'!X32+'2018 ERU'!X32+'2019 ERU'!X32+'2020 ERU'!X32+'2021 ERU'!X32</f>
        <v>0</v>
      </c>
      <c r="Y32" s="68">
        <f>'2016 ERU'!Y32+'2017 ERU'!Y32+'2018 ERU'!Y32+'2019 ERU'!Y32+'2020 ERU'!Y32+'2021 ERU'!Y32</f>
        <v>0</v>
      </c>
      <c r="Z32" s="68">
        <f>'2016 ERU'!Z32+'2017 ERU'!Z32+'2018 ERU'!Z32+'2019 ERU'!Z32+'2020 ERU'!Z32+'2021 ERU'!Z32</f>
        <v>0</v>
      </c>
      <c r="AA32" s="68">
        <f>'2016 ERU'!AA32+'2017 ERU'!AA32+'2018 ERU'!AA32+'2019 ERU'!AA32+'2020 ERU'!AA32+'2021 ERU'!AA32</f>
        <v>0</v>
      </c>
      <c r="AB32" s="68">
        <f>'2016 ERU'!AB32+'2017 ERU'!AB32+'2018 ERU'!AB32+'2019 ERU'!AB32+'2020 ERU'!AB32+'2021 ERU'!AB32</f>
        <v>0</v>
      </c>
      <c r="AC32" s="68">
        <f>'2016 ERU'!AC32+'2017 ERU'!AC32+'2018 ERU'!AC32+'2019 ERU'!AC32+'2020 ERU'!AC32+'2021 ERU'!AC32</f>
        <v>0</v>
      </c>
      <c r="AD32" s="68">
        <f>'2016 ERU'!AD32+'2017 ERU'!AD32+'2018 ERU'!AD32+'2019 ERU'!AD32+'2020 ERU'!AD32+'2021 ERU'!AD32</f>
        <v>9388078</v>
      </c>
      <c r="AE32" s="32">
        <f>'2016 ERU'!AE32+'2017 ERU'!AE32+'2018 ERU'!AE32+'2019 ERU'!AE32+'2020 ERU'!AE32+'2021 ERU'!AE32</f>
        <v>0</v>
      </c>
      <c r="AF32" s="68">
        <f>'2016 ERU'!AF32+'2017 ERU'!AF32+'2018 ERU'!AF32+'2019 ERU'!AF32+'2020 ERU'!AF32+'2021 ERU'!AF32</f>
        <v>0</v>
      </c>
      <c r="AG32" s="68">
        <f>'2016 ERU'!AG32+'2017 ERU'!AG32+'2018 ERU'!AG32+'2019 ERU'!AG32+'2020 ERU'!AG32+'2021 ERU'!AG32</f>
        <v>0</v>
      </c>
      <c r="AH32" s="68">
        <f>'2016 ERU'!AH32+'2017 ERU'!AH32+'2018 ERU'!AH32+'2019 ERU'!AH32+'2020 ERU'!AH32+'2021 ERU'!AH32</f>
        <v>0</v>
      </c>
      <c r="AI32" s="68">
        <f>'2016 ERU'!AI32+'2017 ERU'!AI32+'2018 ERU'!AI32+'2019 ERU'!AI32+'2020 ERU'!AI32+'2021 ERU'!AI32</f>
        <v>0</v>
      </c>
      <c r="AJ32" s="68">
        <f>'2016 ERU'!AJ32+'2017 ERU'!AJ32+'2018 ERU'!AJ32+'2019 ERU'!AJ32+'2020 ERU'!AJ32+'2021 ERU'!AJ32</f>
        <v>0</v>
      </c>
      <c r="AK32" s="68">
        <f>'2016 ERU'!AK32+'2017 ERU'!AK32+'2018 ERU'!AK32+'2019 ERU'!AK32+'2020 ERU'!AK32+'2021 ERU'!AK32</f>
        <v>0</v>
      </c>
      <c r="AL32" s="68">
        <f>'2016 ERU'!AL32+'2017 ERU'!AL32+'2018 ERU'!AL32+'2019 ERU'!AL32+'2020 ERU'!AL32+'2021 ERU'!AL32</f>
        <v>0</v>
      </c>
      <c r="AM32" s="68">
        <f>'2016 ERU'!AM32+'2017 ERU'!AM32+'2018 ERU'!AM32+'2019 ERU'!AM32+'2020 ERU'!AM32+'2021 ERU'!AM32</f>
        <v>0</v>
      </c>
      <c r="AN32" s="79">
        <f>'2016 ERU'!AN32+'2017 ERU'!AN32+'2018 ERU'!AN32+'2019 ERU'!AN32+'2020 ERU'!AN32+'2021 ERU'!AN32</f>
        <v>0</v>
      </c>
    </row>
    <row r="33" spans="1:40" x14ac:dyDescent="0.15">
      <c r="A33" s="73" t="s">
        <v>25</v>
      </c>
      <c r="B33" s="80">
        <f t="shared" si="1"/>
        <v>0</v>
      </c>
      <c r="C33" s="68">
        <f>'2016 ERU'!C33+'2017 ERU'!C33+'2018 ERU'!C33</f>
        <v>0</v>
      </c>
      <c r="D33" s="68">
        <f>'2016 ERU'!D33+'2017 ERU'!D33+'2018 ERU'!D33+'2019 ERU'!D33+'2020 ERU'!D33+'2021 ERU'!D33</f>
        <v>0</v>
      </c>
      <c r="E33" s="68">
        <f>'2016 ERU'!E33+'2017 ERU'!E33+'2018 ERU'!E33+'2019 ERU'!E33+'2020 ERU'!E33+'2021 ERU'!E33</f>
        <v>0</v>
      </c>
      <c r="F33" s="68">
        <f>'2016 ERU'!F33+'2017 ERU'!F33+'2018 ERU'!F33+'2019 ERU'!F33+'2020 ERU'!F33+'2021 ERU'!F33</f>
        <v>0</v>
      </c>
      <c r="G33" s="68">
        <f>'2016 ERU'!G33+'2017 ERU'!G33+'2018 ERU'!G33+'2019 ERU'!G33+'2020 ERU'!G33+'2021 ERU'!G33</f>
        <v>0</v>
      </c>
      <c r="H33" s="68">
        <f>'2016 ERU'!H33+'2017 ERU'!H33+'2018 ERU'!H33+'2019 ERU'!H33+'2020 ERU'!H33+'2021 ERU'!H33</f>
        <v>0</v>
      </c>
      <c r="I33" s="68">
        <f>'2016 ERU'!I33+'2017 ERU'!I33+'2018 ERU'!I33+'2019 ERU'!I33+'2020 ERU'!I33+'2021 ERU'!I33</f>
        <v>0</v>
      </c>
      <c r="J33" s="68">
        <f>'2016 ERU'!J33+'2017 ERU'!J33+'2018 ERU'!J33+'2019 ERU'!J33+'2020 ERU'!J33+'2021 ERU'!J33</f>
        <v>0</v>
      </c>
      <c r="K33" s="68">
        <f>'2016 ERU'!K33+'2017 ERU'!K33+'2018 ERU'!K33+'2019 ERU'!K33+'2020 ERU'!K33+'2021 ERU'!K33</f>
        <v>0</v>
      </c>
      <c r="L33" s="68">
        <f>'2016 ERU'!L33+'2017 ERU'!L33+'2018 ERU'!L33+'2019 ERU'!L33+'2020 ERU'!L33+'2021 ERU'!L33</f>
        <v>0</v>
      </c>
      <c r="M33" s="68">
        <f>'2016 ERU'!M33+'2017 ERU'!M33+'2018 ERU'!M33+'2019 ERU'!M33+'2020 ERU'!M33+'2021 ERU'!M33</f>
        <v>0</v>
      </c>
      <c r="N33" s="68">
        <f>'2016 ERU'!N33+'2017 ERU'!N33+'2018 ERU'!N33+'2019 ERU'!N33+'2020 ERU'!N33+'2021 ERU'!N33</f>
        <v>0</v>
      </c>
      <c r="O33" s="68">
        <f>'2016 ERU'!O33+'2017 ERU'!O33+'2018 ERU'!O33+'2019 ERU'!O33+'2020 ERU'!O33+'2021 ERU'!O33</f>
        <v>0</v>
      </c>
      <c r="P33" s="68">
        <f>'2016 ERU'!P33+'2017 ERU'!P33+'2018 ERU'!P33+'2019 ERU'!P33+'2020 ERU'!P33+'2021 ERU'!P33</f>
        <v>0</v>
      </c>
      <c r="Q33" s="68">
        <f>'2016 ERU'!Q33+'2017 ERU'!Q33+'2018 ERU'!Q33+'2019 ERU'!Q33+'2020 ERU'!Q33+'2021 ERU'!Q33</f>
        <v>0</v>
      </c>
      <c r="R33" s="68">
        <f>'2016 ERU'!R33+'2017 ERU'!R33+'2018 ERU'!R33+'2019 ERU'!R33+'2020 ERU'!R33+'2021 ERU'!R33</f>
        <v>0</v>
      </c>
      <c r="S33" s="68">
        <f>'2016 ERU'!S33+'2017 ERU'!S33+'2018 ERU'!S33+'2019 ERU'!S33+'2020 ERU'!S33+'2021 ERU'!S33</f>
        <v>0</v>
      </c>
      <c r="T33" s="68">
        <f>'2016 ERU'!T33+'2017 ERU'!T33+'2018 ERU'!T33+'2019 ERU'!T33+'2020 ERU'!T33+'2021 ERU'!T33</f>
        <v>0</v>
      </c>
      <c r="U33" s="68">
        <f>'2016 ERU'!U33+'2017 ERU'!U33+'2018 ERU'!U33+'2019 ERU'!U33+'2020 ERU'!U33+'2021 ERU'!U33</f>
        <v>0</v>
      </c>
      <c r="V33" s="68">
        <f>'2016 ERU'!V33+'2017 ERU'!V33+'2018 ERU'!V33+'2019 ERU'!V33+'2020 ERU'!V33+'2021 ERU'!V33</f>
        <v>0</v>
      </c>
      <c r="W33" s="68">
        <f>'2016 ERU'!W33+'2017 ERU'!W33+'2018 ERU'!W33+'2019 ERU'!W33+'2020 ERU'!W33+'2021 ERU'!W33</f>
        <v>0</v>
      </c>
      <c r="X33" s="68">
        <f>'2016 ERU'!X33+'2017 ERU'!X33+'2018 ERU'!X33+'2019 ERU'!X33+'2020 ERU'!X33+'2021 ERU'!X33</f>
        <v>0</v>
      </c>
      <c r="Y33" s="68">
        <f>'2016 ERU'!Y33+'2017 ERU'!Y33+'2018 ERU'!Y33+'2019 ERU'!Y33+'2020 ERU'!Y33+'2021 ERU'!Y33</f>
        <v>0</v>
      </c>
      <c r="Z33" s="68">
        <f>'2016 ERU'!Z33+'2017 ERU'!Z33+'2018 ERU'!Z33+'2019 ERU'!Z33+'2020 ERU'!Z33+'2021 ERU'!Z33</f>
        <v>0</v>
      </c>
      <c r="AA33" s="68">
        <f>'2016 ERU'!AA33+'2017 ERU'!AA33+'2018 ERU'!AA33+'2019 ERU'!AA33+'2020 ERU'!AA33+'2021 ERU'!AA33</f>
        <v>0</v>
      </c>
      <c r="AB33" s="68">
        <f>'2016 ERU'!AB33+'2017 ERU'!AB33+'2018 ERU'!AB33+'2019 ERU'!AB33+'2020 ERU'!AB33+'2021 ERU'!AB33</f>
        <v>0</v>
      </c>
      <c r="AC33" s="68">
        <f>'2016 ERU'!AC33+'2017 ERU'!AC33+'2018 ERU'!AC33+'2019 ERU'!AC33+'2020 ERU'!AC33+'2021 ERU'!AC33</f>
        <v>0</v>
      </c>
      <c r="AD33" s="68">
        <f>'2016 ERU'!AD33+'2017 ERU'!AD33+'2018 ERU'!AD33+'2019 ERU'!AD33+'2020 ERU'!AD33+'2021 ERU'!AD33</f>
        <v>0</v>
      </c>
      <c r="AE33" s="68">
        <f>'2016 ERU'!AE33+'2017 ERU'!AE33+'2018 ERU'!AE33+'2019 ERU'!AE33+'2020 ERU'!AE33+'2021 ERU'!AE33</f>
        <v>0</v>
      </c>
      <c r="AF33" s="32">
        <f>'2016 ERU'!AF33+'2017 ERU'!AF33+'2018 ERU'!AF33+'2019 ERU'!AF33+'2020 ERU'!AF33+'2021 ERU'!AF33</f>
        <v>0</v>
      </c>
      <c r="AG33" s="68">
        <f>'2016 ERU'!AG33+'2017 ERU'!AG33+'2018 ERU'!AG33+'2019 ERU'!AG33+'2020 ERU'!AG33+'2021 ERU'!AG33</f>
        <v>0</v>
      </c>
      <c r="AH33" s="68">
        <f>'2016 ERU'!AH33+'2017 ERU'!AH33+'2018 ERU'!AH33+'2019 ERU'!AH33+'2020 ERU'!AH33+'2021 ERU'!AH33</f>
        <v>0</v>
      </c>
      <c r="AI33" s="68">
        <f>'2016 ERU'!AI33+'2017 ERU'!AI33+'2018 ERU'!AI33+'2019 ERU'!AI33+'2020 ERU'!AI33+'2021 ERU'!AI33</f>
        <v>0</v>
      </c>
      <c r="AJ33" s="68">
        <f>'2016 ERU'!AJ33+'2017 ERU'!AJ33+'2018 ERU'!AJ33+'2019 ERU'!AJ33+'2020 ERU'!AJ33+'2021 ERU'!AJ33</f>
        <v>0</v>
      </c>
      <c r="AK33" s="68">
        <f>'2016 ERU'!AK33+'2017 ERU'!AK33+'2018 ERU'!AK33+'2019 ERU'!AK33+'2020 ERU'!AK33+'2021 ERU'!AK33</f>
        <v>0</v>
      </c>
      <c r="AL33" s="68">
        <f>'2016 ERU'!AL33+'2017 ERU'!AL33+'2018 ERU'!AL33+'2019 ERU'!AL33+'2020 ERU'!AL33+'2021 ERU'!AL33</f>
        <v>0</v>
      </c>
      <c r="AM33" s="68">
        <f>'2016 ERU'!AM33+'2017 ERU'!AM33+'2018 ERU'!AM33+'2019 ERU'!AM33+'2020 ERU'!AM33+'2021 ERU'!AM33</f>
        <v>0</v>
      </c>
      <c r="AN33" s="79">
        <f>'2016 ERU'!AN33+'2017 ERU'!AN33+'2018 ERU'!AN33+'2019 ERU'!AN33+'2020 ERU'!AN33+'2021 ERU'!AN33</f>
        <v>0</v>
      </c>
    </row>
    <row r="34" spans="1:40" x14ac:dyDescent="0.15">
      <c r="A34" s="73" t="s">
        <v>30</v>
      </c>
      <c r="B34" s="80">
        <f>SUM(C34:AN34)</f>
        <v>0</v>
      </c>
      <c r="C34" s="68">
        <f>'2016 ERU'!C34+'2017 ERU'!C34+'2018 ERU'!C34</f>
        <v>0</v>
      </c>
      <c r="D34" s="68">
        <f>'2016 ERU'!D34+'2017 ERU'!D34+'2018 ERU'!D34+'2019 ERU'!D34+'2020 ERU'!D34+'2021 ERU'!D34</f>
        <v>0</v>
      </c>
      <c r="E34" s="68">
        <f>'2016 ERU'!E34+'2017 ERU'!E34+'2018 ERU'!E34+'2019 ERU'!E34+'2020 ERU'!E34+'2021 ERU'!E34</f>
        <v>0</v>
      </c>
      <c r="F34" s="68">
        <f>'2016 ERU'!F34+'2017 ERU'!F34+'2018 ERU'!F34+'2019 ERU'!F34+'2020 ERU'!F34+'2021 ERU'!F34</f>
        <v>0</v>
      </c>
      <c r="G34" s="68">
        <f>'2016 ERU'!G34+'2017 ERU'!G34+'2018 ERU'!G34+'2019 ERU'!G34+'2020 ERU'!G34+'2021 ERU'!G34</f>
        <v>0</v>
      </c>
      <c r="H34" s="68">
        <f>'2016 ERU'!H34+'2017 ERU'!H34+'2018 ERU'!H34+'2019 ERU'!H34+'2020 ERU'!H34+'2021 ERU'!H34</f>
        <v>0</v>
      </c>
      <c r="I34" s="68">
        <f>'2016 ERU'!I34+'2017 ERU'!I34+'2018 ERU'!I34+'2019 ERU'!I34+'2020 ERU'!I34+'2021 ERU'!I34</f>
        <v>0</v>
      </c>
      <c r="J34" s="68">
        <f>'2016 ERU'!J34+'2017 ERU'!J34+'2018 ERU'!J34+'2019 ERU'!J34+'2020 ERU'!J34+'2021 ERU'!J34</f>
        <v>0</v>
      </c>
      <c r="K34" s="68">
        <f>'2016 ERU'!K34+'2017 ERU'!K34+'2018 ERU'!K34+'2019 ERU'!K34+'2020 ERU'!K34+'2021 ERU'!K34</f>
        <v>0</v>
      </c>
      <c r="L34" s="68">
        <f>'2016 ERU'!L34+'2017 ERU'!L34+'2018 ERU'!L34+'2019 ERU'!L34+'2020 ERU'!L34+'2021 ERU'!L34</f>
        <v>0</v>
      </c>
      <c r="M34" s="68">
        <f>'2016 ERU'!M34+'2017 ERU'!M34+'2018 ERU'!M34+'2019 ERU'!M34+'2020 ERU'!M34+'2021 ERU'!M34</f>
        <v>0</v>
      </c>
      <c r="N34" s="68">
        <f>'2016 ERU'!N34+'2017 ERU'!N34+'2018 ERU'!N34+'2019 ERU'!N34+'2020 ERU'!N34+'2021 ERU'!N34</f>
        <v>0</v>
      </c>
      <c r="O34" s="68">
        <f>'2016 ERU'!O34+'2017 ERU'!O34+'2018 ERU'!O34+'2019 ERU'!O34+'2020 ERU'!O34+'2021 ERU'!O34</f>
        <v>0</v>
      </c>
      <c r="P34" s="68">
        <f>'2016 ERU'!P34+'2017 ERU'!P34+'2018 ERU'!P34+'2019 ERU'!P34+'2020 ERU'!P34+'2021 ERU'!P34</f>
        <v>0</v>
      </c>
      <c r="Q34" s="68">
        <f>'2016 ERU'!Q34+'2017 ERU'!Q34+'2018 ERU'!Q34+'2019 ERU'!Q34+'2020 ERU'!Q34+'2021 ERU'!Q34</f>
        <v>0</v>
      </c>
      <c r="R34" s="68">
        <f>'2016 ERU'!R34+'2017 ERU'!R34+'2018 ERU'!R34+'2019 ERU'!R34+'2020 ERU'!R34+'2021 ERU'!R34</f>
        <v>0</v>
      </c>
      <c r="S34" s="68">
        <f>'2016 ERU'!S34+'2017 ERU'!S34+'2018 ERU'!S34+'2019 ERU'!S34+'2020 ERU'!S34+'2021 ERU'!S34</f>
        <v>0</v>
      </c>
      <c r="T34" s="68">
        <f>'2016 ERU'!T34+'2017 ERU'!T34+'2018 ERU'!T34+'2019 ERU'!T34+'2020 ERU'!T34+'2021 ERU'!T34</f>
        <v>0</v>
      </c>
      <c r="U34" s="68">
        <f>'2016 ERU'!U34+'2017 ERU'!U34+'2018 ERU'!U34+'2019 ERU'!U34+'2020 ERU'!U34+'2021 ERU'!U34</f>
        <v>0</v>
      </c>
      <c r="V34" s="68">
        <f>'2016 ERU'!V34+'2017 ERU'!V34+'2018 ERU'!V34+'2019 ERU'!V34+'2020 ERU'!V34+'2021 ERU'!V34</f>
        <v>0</v>
      </c>
      <c r="W34" s="68">
        <f>'2016 ERU'!W34+'2017 ERU'!W34+'2018 ERU'!W34+'2019 ERU'!W34+'2020 ERU'!W34+'2021 ERU'!W34</f>
        <v>0</v>
      </c>
      <c r="X34" s="68">
        <f>'2016 ERU'!X34+'2017 ERU'!X34+'2018 ERU'!X34+'2019 ERU'!X34+'2020 ERU'!X34+'2021 ERU'!X34</f>
        <v>0</v>
      </c>
      <c r="Y34" s="68">
        <f>'2016 ERU'!Y34+'2017 ERU'!Y34+'2018 ERU'!Y34+'2019 ERU'!Y34+'2020 ERU'!Y34+'2021 ERU'!Y34</f>
        <v>0</v>
      </c>
      <c r="Z34" s="68">
        <f>'2016 ERU'!Z34+'2017 ERU'!Z34+'2018 ERU'!Z34+'2019 ERU'!Z34+'2020 ERU'!Z34+'2021 ERU'!Z34</f>
        <v>0</v>
      </c>
      <c r="AA34" s="68">
        <f>'2016 ERU'!AA34+'2017 ERU'!AA34+'2018 ERU'!AA34+'2019 ERU'!AA34+'2020 ERU'!AA34+'2021 ERU'!AA34</f>
        <v>0</v>
      </c>
      <c r="AB34" s="68">
        <f>'2016 ERU'!AB34+'2017 ERU'!AB34+'2018 ERU'!AB34+'2019 ERU'!AB34+'2020 ERU'!AB34+'2021 ERU'!AB34</f>
        <v>0</v>
      </c>
      <c r="AC34" s="68">
        <f>'2016 ERU'!AC34+'2017 ERU'!AC34+'2018 ERU'!AC34+'2019 ERU'!AC34+'2020 ERU'!AC34+'2021 ERU'!AC34</f>
        <v>0</v>
      </c>
      <c r="AD34" s="68">
        <f>'2016 ERU'!AD34+'2017 ERU'!AD34+'2018 ERU'!AD34+'2019 ERU'!AD34+'2020 ERU'!AD34+'2021 ERU'!AD34</f>
        <v>0</v>
      </c>
      <c r="AE34" s="68">
        <f>'2016 ERU'!AE34+'2017 ERU'!AE34+'2018 ERU'!AE34+'2019 ERU'!AE34+'2020 ERU'!AE34+'2021 ERU'!AE34</f>
        <v>0</v>
      </c>
      <c r="AF34" s="68">
        <f>'2016 ERU'!AF34+'2017 ERU'!AF34+'2018 ERU'!AF34+'2019 ERU'!AF34+'2020 ERU'!AF34+'2021 ERU'!AF34</f>
        <v>0</v>
      </c>
      <c r="AG34" s="32">
        <f>'2016 ERU'!AG34+'2017 ERU'!AG34+'2018 ERU'!AG34+'2019 ERU'!AG34+'2020 ERU'!AG34+'2021 ERU'!AG34</f>
        <v>0</v>
      </c>
      <c r="AH34" s="68">
        <f>'2016 ERU'!AH34+'2017 ERU'!AH34+'2018 ERU'!AH34+'2019 ERU'!AH34+'2020 ERU'!AH34+'2021 ERU'!AH34</f>
        <v>0</v>
      </c>
      <c r="AI34" s="68">
        <f>'2016 ERU'!AI34+'2017 ERU'!AI34+'2018 ERU'!AI34+'2019 ERU'!AI34+'2020 ERU'!AI34+'2021 ERU'!AI34</f>
        <v>0</v>
      </c>
      <c r="AJ34" s="68">
        <f>'2016 ERU'!AJ34+'2017 ERU'!AJ34+'2018 ERU'!AJ34+'2019 ERU'!AJ34+'2020 ERU'!AJ34+'2021 ERU'!AJ34</f>
        <v>0</v>
      </c>
      <c r="AK34" s="68">
        <f>'2016 ERU'!AK34+'2017 ERU'!AK34+'2018 ERU'!AK34+'2019 ERU'!AK34+'2020 ERU'!AK34+'2021 ERU'!AK34</f>
        <v>0</v>
      </c>
      <c r="AL34" s="68">
        <f>'2016 ERU'!AL34+'2017 ERU'!AL34+'2018 ERU'!AL34+'2019 ERU'!AL34+'2020 ERU'!AL34+'2021 ERU'!AL34</f>
        <v>0</v>
      </c>
      <c r="AM34" s="68">
        <f>'2016 ERU'!AM34+'2017 ERU'!AM34+'2018 ERU'!AM34+'2019 ERU'!AM34+'2020 ERU'!AM34+'2021 ERU'!AM34</f>
        <v>0</v>
      </c>
      <c r="AN34" s="79">
        <f>'2016 ERU'!AN34+'2017 ERU'!AN34+'2018 ERU'!AN34+'2019 ERU'!AN34+'2020 ERU'!AN34+'2021 ERU'!AN34</f>
        <v>0</v>
      </c>
    </row>
    <row r="35" spans="1:40" x14ac:dyDescent="0.15">
      <c r="A35" s="73" t="s">
        <v>31</v>
      </c>
      <c r="B35" s="80">
        <f t="shared" si="1"/>
        <v>0</v>
      </c>
      <c r="C35" s="68">
        <f>'2016 ERU'!C35+'2017 ERU'!C35+'2018 ERU'!C35</f>
        <v>0</v>
      </c>
      <c r="D35" s="68">
        <f>'2016 ERU'!D35+'2017 ERU'!D35+'2018 ERU'!D35+'2019 ERU'!D35+'2020 ERU'!D35+'2021 ERU'!D35</f>
        <v>0</v>
      </c>
      <c r="E35" s="68">
        <f>'2016 ERU'!E35+'2017 ERU'!E35+'2018 ERU'!E35+'2019 ERU'!E35+'2020 ERU'!E35+'2021 ERU'!E35</f>
        <v>0</v>
      </c>
      <c r="F35" s="68">
        <f>'2016 ERU'!F35+'2017 ERU'!F35+'2018 ERU'!F35+'2019 ERU'!F35+'2020 ERU'!F35+'2021 ERU'!F35</f>
        <v>0</v>
      </c>
      <c r="G35" s="68">
        <f>'2016 ERU'!G35+'2017 ERU'!G35+'2018 ERU'!G35+'2019 ERU'!G35+'2020 ERU'!G35+'2021 ERU'!G35</f>
        <v>0</v>
      </c>
      <c r="H35" s="68">
        <f>'2016 ERU'!H35+'2017 ERU'!H35+'2018 ERU'!H35+'2019 ERU'!H35+'2020 ERU'!H35+'2021 ERU'!H35</f>
        <v>0</v>
      </c>
      <c r="I35" s="68">
        <f>'2016 ERU'!I35+'2017 ERU'!I35+'2018 ERU'!I35+'2019 ERU'!I35+'2020 ERU'!I35+'2021 ERU'!I35</f>
        <v>0</v>
      </c>
      <c r="J35" s="68">
        <f>'2016 ERU'!J35+'2017 ERU'!J35+'2018 ERU'!J35+'2019 ERU'!J35+'2020 ERU'!J35+'2021 ERU'!J35</f>
        <v>0</v>
      </c>
      <c r="K35" s="68">
        <f>'2016 ERU'!K35+'2017 ERU'!K35+'2018 ERU'!K35+'2019 ERU'!K35+'2020 ERU'!K35+'2021 ERU'!K35</f>
        <v>0</v>
      </c>
      <c r="L35" s="68">
        <f>'2016 ERU'!L35+'2017 ERU'!L35+'2018 ERU'!L35+'2019 ERU'!L35+'2020 ERU'!L35+'2021 ERU'!L35</f>
        <v>0</v>
      </c>
      <c r="M35" s="68">
        <f>'2016 ERU'!M35+'2017 ERU'!M35+'2018 ERU'!M35+'2019 ERU'!M35+'2020 ERU'!M35+'2021 ERU'!M35</f>
        <v>0</v>
      </c>
      <c r="N35" s="68">
        <f>'2016 ERU'!N35+'2017 ERU'!N35+'2018 ERU'!N35+'2019 ERU'!N35+'2020 ERU'!N35+'2021 ERU'!N35</f>
        <v>0</v>
      </c>
      <c r="O35" s="68">
        <f>'2016 ERU'!O35+'2017 ERU'!O35+'2018 ERU'!O35+'2019 ERU'!O35+'2020 ERU'!O35+'2021 ERU'!O35</f>
        <v>0</v>
      </c>
      <c r="P35" s="68">
        <f>'2016 ERU'!P35+'2017 ERU'!P35+'2018 ERU'!P35+'2019 ERU'!P35+'2020 ERU'!P35+'2021 ERU'!P35</f>
        <v>0</v>
      </c>
      <c r="Q35" s="68">
        <f>'2016 ERU'!Q35+'2017 ERU'!Q35+'2018 ERU'!Q35+'2019 ERU'!Q35+'2020 ERU'!Q35+'2021 ERU'!Q35</f>
        <v>0</v>
      </c>
      <c r="R35" s="68">
        <f>'2016 ERU'!R35+'2017 ERU'!R35+'2018 ERU'!R35+'2019 ERU'!R35+'2020 ERU'!R35+'2021 ERU'!R35</f>
        <v>0</v>
      </c>
      <c r="S35" s="68">
        <f>'2016 ERU'!S35+'2017 ERU'!S35+'2018 ERU'!S35+'2019 ERU'!S35+'2020 ERU'!S35+'2021 ERU'!S35</f>
        <v>0</v>
      </c>
      <c r="T35" s="68">
        <f>'2016 ERU'!T35+'2017 ERU'!T35+'2018 ERU'!T35+'2019 ERU'!T35+'2020 ERU'!T35+'2021 ERU'!T35</f>
        <v>0</v>
      </c>
      <c r="U35" s="68">
        <f>'2016 ERU'!U35+'2017 ERU'!U35+'2018 ERU'!U35+'2019 ERU'!U35+'2020 ERU'!U35+'2021 ERU'!U35</f>
        <v>0</v>
      </c>
      <c r="V35" s="68">
        <f>'2016 ERU'!V35+'2017 ERU'!V35+'2018 ERU'!V35+'2019 ERU'!V35+'2020 ERU'!V35+'2021 ERU'!V35</f>
        <v>0</v>
      </c>
      <c r="W35" s="68">
        <f>'2016 ERU'!W35+'2017 ERU'!W35+'2018 ERU'!W35+'2019 ERU'!W35+'2020 ERU'!W35+'2021 ERU'!W35</f>
        <v>0</v>
      </c>
      <c r="X35" s="68">
        <f>'2016 ERU'!X35+'2017 ERU'!X35+'2018 ERU'!X35+'2019 ERU'!X35+'2020 ERU'!X35+'2021 ERU'!X35</f>
        <v>0</v>
      </c>
      <c r="Y35" s="68">
        <f>'2016 ERU'!Y35+'2017 ERU'!Y35+'2018 ERU'!Y35+'2019 ERU'!Y35+'2020 ERU'!Y35+'2021 ERU'!Y35</f>
        <v>0</v>
      </c>
      <c r="Z35" s="68">
        <f>'2016 ERU'!Z35+'2017 ERU'!Z35+'2018 ERU'!Z35+'2019 ERU'!Z35+'2020 ERU'!Z35+'2021 ERU'!Z35</f>
        <v>0</v>
      </c>
      <c r="AA35" s="68">
        <f>'2016 ERU'!AA35+'2017 ERU'!AA35+'2018 ERU'!AA35+'2019 ERU'!AA35+'2020 ERU'!AA35+'2021 ERU'!AA35</f>
        <v>0</v>
      </c>
      <c r="AB35" s="68">
        <f>'2016 ERU'!AB35+'2017 ERU'!AB35+'2018 ERU'!AB35+'2019 ERU'!AB35+'2020 ERU'!AB35+'2021 ERU'!AB35</f>
        <v>0</v>
      </c>
      <c r="AC35" s="68">
        <f>'2016 ERU'!AC35+'2017 ERU'!AC35+'2018 ERU'!AC35+'2019 ERU'!AC35+'2020 ERU'!AC35+'2021 ERU'!AC35</f>
        <v>0</v>
      </c>
      <c r="AD35" s="68">
        <f>'2016 ERU'!AD35+'2017 ERU'!AD35+'2018 ERU'!AD35+'2019 ERU'!AD35+'2020 ERU'!AD35+'2021 ERU'!AD35</f>
        <v>0</v>
      </c>
      <c r="AE35" s="68">
        <f>'2016 ERU'!AE35+'2017 ERU'!AE35+'2018 ERU'!AE35+'2019 ERU'!AE35+'2020 ERU'!AE35+'2021 ERU'!AE35</f>
        <v>0</v>
      </c>
      <c r="AF35" s="68">
        <f>'2016 ERU'!AF35+'2017 ERU'!AF35+'2018 ERU'!AF35+'2019 ERU'!AF35+'2020 ERU'!AF35+'2021 ERU'!AF35</f>
        <v>0</v>
      </c>
      <c r="AG35" s="68">
        <f>'2016 ERU'!AG35+'2017 ERU'!AG35+'2018 ERU'!AG35+'2019 ERU'!AG35+'2020 ERU'!AG35+'2021 ERU'!AG35</f>
        <v>0</v>
      </c>
      <c r="AH35" s="32">
        <f>'2016 ERU'!AH35+'2017 ERU'!AH35+'2018 ERU'!AH35+'2019 ERU'!AH35+'2020 ERU'!AH35+'2021 ERU'!AH35</f>
        <v>0</v>
      </c>
      <c r="AI35" s="68">
        <f>'2016 ERU'!AI35+'2017 ERU'!AI35+'2018 ERU'!AI35+'2019 ERU'!AI35+'2020 ERU'!AI35+'2021 ERU'!AI35</f>
        <v>0</v>
      </c>
      <c r="AJ35" s="68">
        <f>'2016 ERU'!AJ35+'2017 ERU'!AJ35+'2018 ERU'!AJ35+'2019 ERU'!AJ35+'2020 ERU'!AJ35+'2021 ERU'!AJ35</f>
        <v>0</v>
      </c>
      <c r="AK35" s="68">
        <f>'2016 ERU'!AK35+'2017 ERU'!AK35+'2018 ERU'!AK35+'2019 ERU'!AK35+'2020 ERU'!AK35+'2021 ERU'!AK35</f>
        <v>0</v>
      </c>
      <c r="AL35" s="68">
        <f>'2016 ERU'!AL35+'2017 ERU'!AL35+'2018 ERU'!AL35+'2019 ERU'!AL35+'2020 ERU'!AL35+'2021 ERU'!AL35</f>
        <v>0</v>
      </c>
      <c r="AM35" s="68">
        <f>'2016 ERU'!AM35+'2017 ERU'!AM35+'2018 ERU'!AM35+'2019 ERU'!AM35+'2020 ERU'!AM35+'2021 ERU'!AM35</f>
        <v>0</v>
      </c>
      <c r="AN35" s="79">
        <f>'2016 ERU'!AN35+'2017 ERU'!AN35+'2018 ERU'!AN35+'2019 ERU'!AN35+'2020 ERU'!AN35+'2021 ERU'!AN35</f>
        <v>0</v>
      </c>
    </row>
    <row r="36" spans="1:40" x14ac:dyDescent="0.15">
      <c r="A36" s="73" t="s">
        <v>27</v>
      </c>
      <c r="B36" s="80">
        <f t="shared" si="1"/>
        <v>11573305</v>
      </c>
      <c r="C36" s="68">
        <f>'2016 ERU'!C36+'2017 ERU'!C36+'2018 ERU'!C36</f>
        <v>0</v>
      </c>
      <c r="D36" s="68">
        <f>'2016 ERU'!D36+'2017 ERU'!D36+'2018 ERU'!D36+'2019 ERU'!D36+'2020 ERU'!D36+'2021 ERU'!D36</f>
        <v>0</v>
      </c>
      <c r="E36" s="68">
        <f>'2016 ERU'!E36+'2017 ERU'!E36+'2018 ERU'!E36+'2019 ERU'!E36+'2020 ERU'!E36+'2021 ERU'!E36</f>
        <v>0</v>
      </c>
      <c r="F36" s="68">
        <f>'2016 ERU'!F36+'2017 ERU'!F36+'2018 ERU'!F36+'2019 ERU'!F36+'2020 ERU'!F36+'2021 ERU'!F36</f>
        <v>0</v>
      </c>
      <c r="G36" s="68">
        <f>'2016 ERU'!G36+'2017 ERU'!G36+'2018 ERU'!G36+'2019 ERU'!G36+'2020 ERU'!G36+'2021 ERU'!G36</f>
        <v>0</v>
      </c>
      <c r="H36" s="68">
        <f>'2016 ERU'!H36+'2017 ERU'!H36+'2018 ERU'!H36+'2019 ERU'!H36+'2020 ERU'!H36+'2021 ERU'!H36</f>
        <v>0</v>
      </c>
      <c r="I36" s="68">
        <f>'2016 ERU'!I36+'2017 ERU'!I36+'2018 ERU'!I36+'2019 ERU'!I36+'2020 ERU'!I36+'2021 ERU'!I36</f>
        <v>0</v>
      </c>
      <c r="J36" s="68">
        <f>'2016 ERU'!J36+'2017 ERU'!J36+'2018 ERU'!J36+'2019 ERU'!J36+'2020 ERU'!J36+'2021 ERU'!J36</f>
        <v>0</v>
      </c>
      <c r="K36" s="68">
        <f>'2016 ERU'!K36+'2017 ERU'!K36+'2018 ERU'!K36+'2019 ERU'!K36+'2020 ERU'!K36+'2021 ERU'!K36</f>
        <v>0</v>
      </c>
      <c r="L36" s="68">
        <f>'2016 ERU'!L36+'2017 ERU'!L36+'2018 ERU'!L36+'2019 ERU'!L36+'2020 ERU'!L36+'2021 ERU'!L36</f>
        <v>0</v>
      </c>
      <c r="M36" s="68">
        <f>'2016 ERU'!M36+'2017 ERU'!M36+'2018 ERU'!M36+'2019 ERU'!M36+'2020 ERU'!M36+'2021 ERU'!M36</f>
        <v>0</v>
      </c>
      <c r="N36" s="68">
        <f>'2016 ERU'!N36+'2017 ERU'!N36+'2018 ERU'!N36+'2019 ERU'!N36+'2020 ERU'!N36+'2021 ERU'!N36</f>
        <v>28999</v>
      </c>
      <c r="O36" s="68">
        <f>'2016 ERU'!O36+'2017 ERU'!O36+'2018 ERU'!O36+'2019 ERU'!O36+'2020 ERU'!O36+'2021 ERU'!O36</f>
        <v>0</v>
      </c>
      <c r="P36" s="68">
        <f>'2016 ERU'!P36+'2017 ERU'!P36+'2018 ERU'!P36+'2019 ERU'!P36+'2020 ERU'!P36+'2021 ERU'!P36</f>
        <v>0</v>
      </c>
      <c r="Q36" s="68">
        <f>'2016 ERU'!Q36+'2017 ERU'!Q36+'2018 ERU'!Q36+'2019 ERU'!Q36+'2020 ERU'!Q36+'2021 ERU'!Q36</f>
        <v>0</v>
      </c>
      <c r="R36" s="68">
        <f>'2016 ERU'!R36+'2017 ERU'!R36+'2018 ERU'!R36+'2019 ERU'!R36+'2020 ERU'!R36+'2021 ERU'!R36</f>
        <v>0</v>
      </c>
      <c r="S36" s="68">
        <f>'2016 ERU'!S36+'2017 ERU'!S36+'2018 ERU'!S36+'2019 ERU'!S36+'2020 ERU'!S36+'2021 ERU'!S36</f>
        <v>0</v>
      </c>
      <c r="T36" s="68">
        <f>'2016 ERU'!T36+'2017 ERU'!T36+'2018 ERU'!T36+'2019 ERU'!T36+'2020 ERU'!T36+'2021 ERU'!T36</f>
        <v>0</v>
      </c>
      <c r="U36" s="68">
        <f>'2016 ERU'!U36+'2017 ERU'!U36+'2018 ERU'!U36+'2019 ERU'!U36+'2020 ERU'!U36+'2021 ERU'!U36</f>
        <v>0</v>
      </c>
      <c r="V36" s="68">
        <f>'2016 ERU'!V36+'2017 ERU'!V36+'2018 ERU'!V36+'2019 ERU'!V36+'2020 ERU'!V36+'2021 ERU'!V36</f>
        <v>5346077</v>
      </c>
      <c r="W36" s="68">
        <f>'2016 ERU'!W36+'2017 ERU'!W36+'2018 ERU'!W36+'2019 ERU'!W36+'2020 ERU'!W36+'2021 ERU'!W36</f>
        <v>0</v>
      </c>
      <c r="X36" s="68">
        <f>'2016 ERU'!X36+'2017 ERU'!X36+'2018 ERU'!X36+'2019 ERU'!X36+'2020 ERU'!X36+'2021 ERU'!X36</f>
        <v>0</v>
      </c>
      <c r="Y36" s="68">
        <f>'2016 ERU'!Y36+'2017 ERU'!Y36+'2018 ERU'!Y36+'2019 ERU'!Y36+'2020 ERU'!Y36+'2021 ERU'!Y36</f>
        <v>0</v>
      </c>
      <c r="Z36" s="68">
        <f>'2016 ERU'!Z36+'2017 ERU'!Z36+'2018 ERU'!Z36+'2019 ERU'!Z36+'2020 ERU'!Z36+'2021 ERU'!Z36</f>
        <v>0</v>
      </c>
      <c r="AA36" s="68">
        <f>'2016 ERU'!AA36+'2017 ERU'!AA36+'2018 ERU'!AA36+'2019 ERU'!AA36+'2020 ERU'!AA36+'2021 ERU'!AA36</f>
        <v>0</v>
      </c>
      <c r="AB36" s="68">
        <f>'2016 ERU'!AB36+'2017 ERU'!AB36+'2018 ERU'!AB36+'2019 ERU'!AB36+'2020 ERU'!AB36+'2021 ERU'!AB36</f>
        <v>0</v>
      </c>
      <c r="AC36" s="68">
        <f>'2016 ERU'!AC36+'2017 ERU'!AC36+'2018 ERU'!AC36+'2019 ERU'!AC36+'2020 ERU'!AC36+'2021 ERU'!AC36</f>
        <v>0</v>
      </c>
      <c r="AD36" s="68">
        <f>'2016 ERU'!AD36+'2017 ERU'!AD36+'2018 ERU'!AD36+'2019 ERU'!AD36+'2020 ERU'!AD36+'2021 ERU'!AD36</f>
        <v>0</v>
      </c>
      <c r="AE36" s="68">
        <f>'2016 ERU'!AE36+'2017 ERU'!AE36+'2018 ERU'!AE36+'2019 ERU'!AE36+'2020 ERU'!AE36+'2021 ERU'!AE36</f>
        <v>0</v>
      </c>
      <c r="AF36" s="68">
        <f>'2016 ERU'!AF36+'2017 ERU'!AF36+'2018 ERU'!AF36+'2019 ERU'!AF36+'2020 ERU'!AF36+'2021 ERU'!AF36</f>
        <v>0</v>
      </c>
      <c r="AG36" s="68">
        <f>'2016 ERU'!AG36+'2017 ERU'!AG36+'2018 ERU'!AG36+'2019 ERU'!AG36+'2020 ERU'!AG36+'2021 ERU'!AG36</f>
        <v>0</v>
      </c>
      <c r="AH36" s="68">
        <f>'2016 ERU'!AH36+'2017 ERU'!AH36+'2018 ERU'!AH36+'2019 ERU'!AH36+'2020 ERU'!AH36+'2021 ERU'!AH36</f>
        <v>0</v>
      </c>
      <c r="AI36" s="32">
        <f>'2016 ERU'!AI36+'2017 ERU'!AI36+'2018 ERU'!AI36+'2019 ERU'!AI36+'2020 ERU'!AI36+'2021 ERU'!AI36</f>
        <v>6198229</v>
      </c>
      <c r="AJ36" s="68">
        <f>'2016 ERU'!AJ36+'2017 ERU'!AJ36+'2018 ERU'!AJ36+'2019 ERU'!AJ36+'2020 ERU'!AJ36+'2021 ERU'!AJ36</f>
        <v>0</v>
      </c>
      <c r="AK36" s="68">
        <f>'2016 ERU'!AK36+'2017 ERU'!AK36+'2018 ERU'!AK36+'2019 ERU'!AK36+'2020 ERU'!AK36+'2021 ERU'!AK36</f>
        <v>0</v>
      </c>
      <c r="AL36" s="68">
        <f>'2016 ERU'!AL36+'2017 ERU'!AL36+'2018 ERU'!AL36+'2019 ERU'!AL36+'2020 ERU'!AL36+'2021 ERU'!AL36</f>
        <v>0</v>
      </c>
      <c r="AM36" s="68">
        <f>'2016 ERU'!AM36+'2017 ERU'!AM36+'2018 ERU'!AM36+'2019 ERU'!AM36+'2020 ERU'!AM36+'2021 ERU'!AM36</f>
        <v>0</v>
      </c>
      <c r="AN36" s="79">
        <f>'2016 ERU'!AN36+'2017 ERU'!AN36+'2018 ERU'!AN36+'2019 ERU'!AN36+'2020 ERU'!AN36+'2021 ERU'!AN36</f>
        <v>0</v>
      </c>
    </row>
    <row r="37" spans="1:40" x14ac:dyDescent="0.15">
      <c r="A37" s="73" t="s">
        <v>32</v>
      </c>
      <c r="B37" s="80">
        <f t="shared" si="1"/>
        <v>1</v>
      </c>
      <c r="C37" s="68">
        <f>'2016 ERU'!C37+'2017 ERU'!C37+'2018 ERU'!C37</f>
        <v>0</v>
      </c>
      <c r="D37" s="68">
        <f>'2016 ERU'!D37+'2017 ERU'!D37+'2018 ERU'!D37+'2019 ERU'!D37+'2020 ERU'!D37+'2021 ERU'!D37</f>
        <v>0</v>
      </c>
      <c r="E37" s="68">
        <f>'2016 ERU'!E37+'2017 ERU'!E37+'2018 ERU'!E37+'2019 ERU'!E37+'2020 ERU'!E37+'2021 ERU'!E37</f>
        <v>0</v>
      </c>
      <c r="F37" s="68">
        <f>'2016 ERU'!F37+'2017 ERU'!F37+'2018 ERU'!F37+'2019 ERU'!F37+'2020 ERU'!F37+'2021 ERU'!F37</f>
        <v>0</v>
      </c>
      <c r="G37" s="68">
        <f>'2016 ERU'!G37+'2017 ERU'!G37+'2018 ERU'!G37+'2019 ERU'!G37+'2020 ERU'!G37+'2021 ERU'!G37</f>
        <v>0</v>
      </c>
      <c r="H37" s="68">
        <f>'2016 ERU'!H37+'2017 ERU'!H37+'2018 ERU'!H37+'2019 ERU'!H37+'2020 ERU'!H37+'2021 ERU'!H37</f>
        <v>0</v>
      </c>
      <c r="I37" s="68">
        <f>'2016 ERU'!I37+'2017 ERU'!I37+'2018 ERU'!I37+'2019 ERU'!I37+'2020 ERU'!I37+'2021 ERU'!I37</f>
        <v>0</v>
      </c>
      <c r="J37" s="68">
        <f>'2016 ERU'!J37+'2017 ERU'!J37+'2018 ERU'!J37+'2019 ERU'!J37+'2020 ERU'!J37+'2021 ERU'!J37</f>
        <v>0</v>
      </c>
      <c r="K37" s="68">
        <f>'2016 ERU'!K37+'2017 ERU'!K37+'2018 ERU'!K37+'2019 ERU'!K37+'2020 ERU'!K37+'2021 ERU'!K37</f>
        <v>0</v>
      </c>
      <c r="L37" s="68">
        <f>'2016 ERU'!L37+'2017 ERU'!L37+'2018 ERU'!L37+'2019 ERU'!L37+'2020 ERU'!L37+'2021 ERU'!L37</f>
        <v>0</v>
      </c>
      <c r="M37" s="68">
        <f>'2016 ERU'!M37+'2017 ERU'!M37+'2018 ERU'!M37+'2019 ERU'!M37+'2020 ERU'!M37+'2021 ERU'!M37</f>
        <v>0</v>
      </c>
      <c r="N37" s="68">
        <f>'2016 ERU'!N37+'2017 ERU'!N37+'2018 ERU'!N37+'2019 ERU'!N37+'2020 ERU'!N37+'2021 ERU'!N37</f>
        <v>0</v>
      </c>
      <c r="O37" s="68">
        <f>'2016 ERU'!O37+'2017 ERU'!O37+'2018 ERU'!O37+'2019 ERU'!O37+'2020 ERU'!O37+'2021 ERU'!O37</f>
        <v>0</v>
      </c>
      <c r="P37" s="68">
        <f>'2016 ERU'!P37+'2017 ERU'!P37+'2018 ERU'!P37+'2019 ERU'!P37+'2020 ERU'!P37+'2021 ERU'!P37</f>
        <v>0</v>
      </c>
      <c r="Q37" s="68">
        <f>'2016 ERU'!Q37+'2017 ERU'!Q37+'2018 ERU'!Q37+'2019 ERU'!Q37+'2020 ERU'!Q37+'2021 ERU'!Q37</f>
        <v>0</v>
      </c>
      <c r="R37" s="68">
        <f>'2016 ERU'!R37+'2017 ERU'!R37+'2018 ERU'!R37+'2019 ERU'!R37+'2020 ERU'!R37+'2021 ERU'!R37</f>
        <v>0</v>
      </c>
      <c r="S37" s="68">
        <f>'2016 ERU'!S37+'2017 ERU'!S37+'2018 ERU'!S37+'2019 ERU'!S37+'2020 ERU'!S37+'2021 ERU'!S37</f>
        <v>0</v>
      </c>
      <c r="T37" s="68">
        <f>'2016 ERU'!T37+'2017 ERU'!T37+'2018 ERU'!T37+'2019 ERU'!T37+'2020 ERU'!T37+'2021 ERU'!T37</f>
        <v>0</v>
      </c>
      <c r="U37" s="68">
        <f>'2016 ERU'!U37+'2017 ERU'!U37+'2018 ERU'!U37+'2019 ERU'!U37+'2020 ERU'!U37+'2021 ERU'!U37</f>
        <v>0</v>
      </c>
      <c r="V37" s="68">
        <f>'2016 ERU'!V37+'2017 ERU'!V37+'2018 ERU'!V37+'2019 ERU'!V37+'2020 ERU'!V37+'2021 ERU'!V37</f>
        <v>1</v>
      </c>
      <c r="W37" s="68">
        <f>'2016 ERU'!W37+'2017 ERU'!W37+'2018 ERU'!W37+'2019 ERU'!W37+'2020 ERU'!W37+'2021 ERU'!W37</f>
        <v>0</v>
      </c>
      <c r="X37" s="68">
        <f>'2016 ERU'!X37+'2017 ERU'!X37+'2018 ERU'!X37+'2019 ERU'!X37+'2020 ERU'!X37+'2021 ERU'!X37</f>
        <v>0</v>
      </c>
      <c r="Y37" s="68">
        <f>'2016 ERU'!Y37+'2017 ERU'!Y37+'2018 ERU'!Y37+'2019 ERU'!Y37+'2020 ERU'!Y37+'2021 ERU'!Y37</f>
        <v>0</v>
      </c>
      <c r="Z37" s="68">
        <f>'2016 ERU'!Z37+'2017 ERU'!Z37+'2018 ERU'!Z37+'2019 ERU'!Z37+'2020 ERU'!Z37+'2021 ERU'!Z37</f>
        <v>0</v>
      </c>
      <c r="AA37" s="68">
        <f>'2016 ERU'!AA37+'2017 ERU'!AA37+'2018 ERU'!AA37+'2019 ERU'!AA37+'2020 ERU'!AA37+'2021 ERU'!AA37</f>
        <v>0</v>
      </c>
      <c r="AB37" s="68">
        <f>'2016 ERU'!AB37+'2017 ERU'!AB37+'2018 ERU'!AB37+'2019 ERU'!AB37+'2020 ERU'!AB37+'2021 ERU'!AB37</f>
        <v>0</v>
      </c>
      <c r="AC37" s="68">
        <f>'2016 ERU'!AC37+'2017 ERU'!AC37+'2018 ERU'!AC37+'2019 ERU'!AC37+'2020 ERU'!AC37+'2021 ERU'!AC37</f>
        <v>0</v>
      </c>
      <c r="AD37" s="68">
        <f>'2016 ERU'!AD37+'2017 ERU'!AD37+'2018 ERU'!AD37+'2019 ERU'!AD37+'2020 ERU'!AD37+'2021 ERU'!AD37</f>
        <v>0</v>
      </c>
      <c r="AE37" s="68">
        <f>'2016 ERU'!AE37+'2017 ERU'!AE37+'2018 ERU'!AE37+'2019 ERU'!AE37+'2020 ERU'!AE37+'2021 ERU'!AE37</f>
        <v>0</v>
      </c>
      <c r="AF37" s="68">
        <f>'2016 ERU'!AF37+'2017 ERU'!AF37+'2018 ERU'!AF37+'2019 ERU'!AF37+'2020 ERU'!AF37+'2021 ERU'!AF37</f>
        <v>0</v>
      </c>
      <c r="AG37" s="68">
        <f>'2016 ERU'!AG37+'2017 ERU'!AG37+'2018 ERU'!AG37+'2019 ERU'!AG37+'2020 ERU'!AG37+'2021 ERU'!AG37</f>
        <v>0</v>
      </c>
      <c r="AH37" s="68">
        <f>'2016 ERU'!AH37+'2017 ERU'!AH37+'2018 ERU'!AH37+'2019 ERU'!AH37+'2020 ERU'!AH37+'2021 ERU'!AH37</f>
        <v>0</v>
      </c>
      <c r="AI37" s="68">
        <f>'2016 ERU'!AI37+'2017 ERU'!AI37+'2018 ERU'!AI37+'2019 ERU'!AI37+'2020 ERU'!AI37+'2021 ERU'!AI37</f>
        <v>0</v>
      </c>
      <c r="AJ37" s="32">
        <f>'2016 ERU'!AJ37+'2017 ERU'!AJ37+'2018 ERU'!AJ37+'2019 ERU'!AJ37+'2020 ERU'!AJ37+'2021 ERU'!AJ37</f>
        <v>0</v>
      </c>
      <c r="AK37" s="68">
        <f>'2016 ERU'!AK37+'2017 ERU'!AK37+'2018 ERU'!AK37+'2019 ERU'!AK37+'2020 ERU'!AK37+'2021 ERU'!AK37</f>
        <v>0</v>
      </c>
      <c r="AL37" s="68">
        <f>'2016 ERU'!AL37+'2017 ERU'!AL37+'2018 ERU'!AL37+'2019 ERU'!AL37+'2020 ERU'!AL37+'2021 ERU'!AL37</f>
        <v>0</v>
      </c>
      <c r="AM37" s="68">
        <f>'2016 ERU'!AM37+'2017 ERU'!AM37+'2018 ERU'!AM37+'2019 ERU'!AM37+'2020 ERU'!AM37+'2021 ERU'!AM37</f>
        <v>0</v>
      </c>
      <c r="AN37" s="79">
        <f>'2016 ERU'!AN37+'2017 ERU'!AN37+'2018 ERU'!AN37+'2019 ERU'!AN37+'2020 ERU'!AN37+'2021 ERU'!AN37</f>
        <v>0</v>
      </c>
    </row>
    <row r="38" spans="1:40" x14ac:dyDescent="0.15">
      <c r="A38" s="73" t="s">
        <v>23</v>
      </c>
      <c r="B38" s="80">
        <f t="shared" si="1"/>
        <v>0</v>
      </c>
      <c r="C38" s="68">
        <f>'2016 ERU'!C38+'2017 ERU'!C38+'2018 ERU'!C38</f>
        <v>0</v>
      </c>
      <c r="D38" s="68">
        <f>'2016 ERU'!D38+'2017 ERU'!D38+'2018 ERU'!D38+'2019 ERU'!D38+'2020 ERU'!D38+'2021 ERU'!D38</f>
        <v>0</v>
      </c>
      <c r="E38" s="68">
        <f>'2016 ERU'!E38+'2017 ERU'!E38+'2018 ERU'!E38+'2019 ERU'!E38+'2020 ERU'!E38+'2021 ERU'!E38</f>
        <v>0</v>
      </c>
      <c r="F38" s="68">
        <f>'2016 ERU'!F38+'2017 ERU'!F38+'2018 ERU'!F38+'2019 ERU'!F38+'2020 ERU'!F38+'2021 ERU'!F38</f>
        <v>0</v>
      </c>
      <c r="G38" s="68">
        <f>'2016 ERU'!G38+'2017 ERU'!G38+'2018 ERU'!G38+'2019 ERU'!G38+'2020 ERU'!G38+'2021 ERU'!G38</f>
        <v>0</v>
      </c>
      <c r="H38" s="68">
        <f>'2016 ERU'!H38+'2017 ERU'!H38+'2018 ERU'!H38+'2019 ERU'!H38+'2020 ERU'!H38+'2021 ERU'!H38</f>
        <v>0</v>
      </c>
      <c r="I38" s="68">
        <f>'2016 ERU'!I38+'2017 ERU'!I38+'2018 ERU'!I38+'2019 ERU'!I38+'2020 ERU'!I38+'2021 ERU'!I38</f>
        <v>0</v>
      </c>
      <c r="J38" s="68">
        <f>'2016 ERU'!J38+'2017 ERU'!J38+'2018 ERU'!J38+'2019 ERU'!J38+'2020 ERU'!J38+'2021 ERU'!J38</f>
        <v>0</v>
      </c>
      <c r="K38" s="68">
        <f>'2016 ERU'!K38+'2017 ERU'!K38+'2018 ERU'!K38+'2019 ERU'!K38+'2020 ERU'!K38+'2021 ERU'!K38</f>
        <v>0</v>
      </c>
      <c r="L38" s="68">
        <f>'2016 ERU'!L38+'2017 ERU'!L38+'2018 ERU'!L38+'2019 ERU'!L38+'2020 ERU'!L38+'2021 ERU'!L38</f>
        <v>0</v>
      </c>
      <c r="M38" s="68">
        <f>'2016 ERU'!M38+'2017 ERU'!M38+'2018 ERU'!M38+'2019 ERU'!M38+'2020 ERU'!M38+'2021 ERU'!M38</f>
        <v>0</v>
      </c>
      <c r="N38" s="68">
        <f>'2016 ERU'!N38+'2017 ERU'!N38+'2018 ERU'!N38+'2019 ERU'!N38+'2020 ERU'!N38+'2021 ERU'!N38</f>
        <v>0</v>
      </c>
      <c r="O38" s="68">
        <f>'2016 ERU'!O38+'2017 ERU'!O38+'2018 ERU'!O38+'2019 ERU'!O38+'2020 ERU'!O38+'2021 ERU'!O38</f>
        <v>0</v>
      </c>
      <c r="P38" s="68">
        <f>'2016 ERU'!P38+'2017 ERU'!P38+'2018 ERU'!P38+'2019 ERU'!P38+'2020 ERU'!P38+'2021 ERU'!P38</f>
        <v>0</v>
      </c>
      <c r="Q38" s="68">
        <f>'2016 ERU'!Q38+'2017 ERU'!Q38+'2018 ERU'!Q38+'2019 ERU'!Q38+'2020 ERU'!Q38+'2021 ERU'!Q38</f>
        <v>0</v>
      </c>
      <c r="R38" s="68">
        <f>'2016 ERU'!R38+'2017 ERU'!R38+'2018 ERU'!R38+'2019 ERU'!R38+'2020 ERU'!R38+'2021 ERU'!R38</f>
        <v>0</v>
      </c>
      <c r="S38" s="68">
        <f>'2016 ERU'!S38+'2017 ERU'!S38+'2018 ERU'!S38+'2019 ERU'!S38+'2020 ERU'!S38+'2021 ERU'!S38</f>
        <v>0</v>
      </c>
      <c r="T38" s="68">
        <f>'2016 ERU'!T38+'2017 ERU'!T38+'2018 ERU'!T38+'2019 ERU'!T38+'2020 ERU'!T38+'2021 ERU'!T38</f>
        <v>0</v>
      </c>
      <c r="U38" s="68">
        <f>'2016 ERU'!U38+'2017 ERU'!U38+'2018 ERU'!U38+'2019 ERU'!U38+'2020 ERU'!U38+'2021 ERU'!U38</f>
        <v>0</v>
      </c>
      <c r="V38" s="68">
        <f>'2016 ERU'!V38+'2017 ERU'!V38+'2018 ERU'!V38+'2019 ERU'!V38+'2020 ERU'!V38+'2021 ERU'!V38</f>
        <v>0</v>
      </c>
      <c r="W38" s="68">
        <f>'2016 ERU'!W38+'2017 ERU'!W38+'2018 ERU'!W38+'2019 ERU'!W38+'2020 ERU'!W38+'2021 ERU'!W38</f>
        <v>0</v>
      </c>
      <c r="X38" s="68">
        <f>'2016 ERU'!X38+'2017 ERU'!X38+'2018 ERU'!X38+'2019 ERU'!X38+'2020 ERU'!X38+'2021 ERU'!X38</f>
        <v>0</v>
      </c>
      <c r="Y38" s="68">
        <f>'2016 ERU'!Y38+'2017 ERU'!Y38+'2018 ERU'!Y38+'2019 ERU'!Y38+'2020 ERU'!Y38+'2021 ERU'!Y38</f>
        <v>0</v>
      </c>
      <c r="Z38" s="68">
        <f>'2016 ERU'!Z38+'2017 ERU'!Z38+'2018 ERU'!Z38+'2019 ERU'!Z38+'2020 ERU'!Z38+'2021 ERU'!Z38</f>
        <v>0</v>
      </c>
      <c r="AA38" s="68">
        <f>'2016 ERU'!AA38+'2017 ERU'!AA38+'2018 ERU'!AA38+'2019 ERU'!AA38+'2020 ERU'!AA38+'2021 ERU'!AA38</f>
        <v>0</v>
      </c>
      <c r="AB38" s="68">
        <f>'2016 ERU'!AB38+'2017 ERU'!AB38+'2018 ERU'!AB38+'2019 ERU'!AB38+'2020 ERU'!AB38+'2021 ERU'!AB38</f>
        <v>0</v>
      </c>
      <c r="AC38" s="68">
        <f>'2016 ERU'!AC38+'2017 ERU'!AC38+'2018 ERU'!AC38+'2019 ERU'!AC38+'2020 ERU'!AC38+'2021 ERU'!AC38</f>
        <v>0</v>
      </c>
      <c r="AD38" s="68">
        <f>'2016 ERU'!AD38+'2017 ERU'!AD38+'2018 ERU'!AD38+'2019 ERU'!AD38+'2020 ERU'!AD38+'2021 ERU'!AD38</f>
        <v>0</v>
      </c>
      <c r="AE38" s="68">
        <f>'2016 ERU'!AE38+'2017 ERU'!AE38+'2018 ERU'!AE38+'2019 ERU'!AE38+'2020 ERU'!AE38+'2021 ERU'!AE38</f>
        <v>0</v>
      </c>
      <c r="AF38" s="68">
        <f>'2016 ERU'!AF38+'2017 ERU'!AF38+'2018 ERU'!AF38+'2019 ERU'!AF38+'2020 ERU'!AF38+'2021 ERU'!AF38</f>
        <v>0</v>
      </c>
      <c r="AG38" s="68">
        <f>'2016 ERU'!AG38+'2017 ERU'!AG38+'2018 ERU'!AG38+'2019 ERU'!AG38+'2020 ERU'!AG38+'2021 ERU'!AG38</f>
        <v>0</v>
      </c>
      <c r="AH38" s="68">
        <f>'2016 ERU'!AH38+'2017 ERU'!AH38+'2018 ERU'!AH38+'2019 ERU'!AH38+'2020 ERU'!AH38+'2021 ERU'!AH38</f>
        <v>0</v>
      </c>
      <c r="AI38" s="68">
        <f>'2016 ERU'!AI38+'2017 ERU'!AI38+'2018 ERU'!AI38+'2019 ERU'!AI38+'2020 ERU'!AI38+'2021 ERU'!AI38</f>
        <v>0</v>
      </c>
      <c r="AJ38" s="68">
        <f>'2016 ERU'!AJ38+'2017 ERU'!AJ38+'2018 ERU'!AJ38+'2019 ERU'!AJ38+'2020 ERU'!AJ38+'2021 ERU'!AJ38</f>
        <v>0</v>
      </c>
      <c r="AK38" s="32">
        <f>'2016 ERU'!AK38+'2017 ERU'!AK38+'2018 ERU'!AK38+'2019 ERU'!AK38+'2020 ERU'!AK38+'2021 ERU'!AK38</f>
        <v>0</v>
      </c>
      <c r="AL38" s="68">
        <f>'2016 ERU'!AL38+'2017 ERU'!AL38+'2018 ERU'!AL38+'2019 ERU'!AL38+'2020 ERU'!AL38+'2021 ERU'!AL38</f>
        <v>0</v>
      </c>
      <c r="AM38" s="68">
        <f>'2016 ERU'!AM38+'2017 ERU'!AM38+'2018 ERU'!AM38+'2019 ERU'!AM38+'2020 ERU'!AM38+'2021 ERU'!AM38</f>
        <v>0</v>
      </c>
      <c r="AN38" s="79">
        <f>'2016 ERU'!AN38+'2017 ERU'!AN38+'2018 ERU'!AN38+'2019 ERU'!AN38+'2020 ERU'!AN38+'2021 ERU'!AN38</f>
        <v>0</v>
      </c>
    </row>
    <row r="39" spans="1:40" x14ac:dyDescent="0.15">
      <c r="A39" s="74" t="s">
        <v>29</v>
      </c>
      <c r="B39" s="80">
        <f t="shared" si="1"/>
        <v>0</v>
      </c>
      <c r="C39" s="68">
        <f>'2016 ERU'!C39+'2017 ERU'!C39+'2018 ERU'!C39</f>
        <v>0</v>
      </c>
      <c r="D39" s="68">
        <f>'2016 ERU'!D39+'2017 ERU'!D39+'2018 ERU'!D39+'2019 ERU'!D39+'2020 ERU'!D39+'2021 ERU'!D39</f>
        <v>0</v>
      </c>
      <c r="E39" s="68">
        <f>'2016 ERU'!E39+'2017 ERU'!E39+'2018 ERU'!E39+'2019 ERU'!E39+'2020 ERU'!E39+'2021 ERU'!E39</f>
        <v>0</v>
      </c>
      <c r="F39" s="68">
        <f>'2016 ERU'!F39+'2017 ERU'!F39+'2018 ERU'!F39+'2019 ERU'!F39+'2020 ERU'!F39+'2021 ERU'!F39</f>
        <v>0</v>
      </c>
      <c r="G39" s="68">
        <f>'2016 ERU'!G39+'2017 ERU'!G39+'2018 ERU'!G39+'2019 ERU'!G39+'2020 ERU'!G39+'2021 ERU'!G39</f>
        <v>0</v>
      </c>
      <c r="H39" s="68">
        <f>'2016 ERU'!H39+'2017 ERU'!H39+'2018 ERU'!H39+'2019 ERU'!H39+'2020 ERU'!H39+'2021 ERU'!H39</f>
        <v>0</v>
      </c>
      <c r="I39" s="68">
        <f>'2016 ERU'!I39+'2017 ERU'!I39+'2018 ERU'!I39+'2019 ERU'!I39+'2020 ERU'!I39+'2021 ERU'!I39</f>
        <v>0</v>
      </c>
      <c r="J39" s="68">
        <f>'2016 ERU'!J39+'2017 ERU'!J39+'2018 ERU'!J39+'2019 ERU'!J39+'2020 ERU'!J39+'2021 ERU'!J39</f>
        <v>0</v>
      </c>
      <c r="K39" s="68">
        <f>'2016 ERU'!K39+'2017 ERU'!K39+'2018 ERU'!K39+'2019 ERU'!K39+'2020 ERU'!K39+'2021 ERU'!K39</f>
        <v>0</v>
      </c>
      <c r="L39" s="68">
        <f>'2016 ERU'!L39+'2017 ERU'!L39+'2018 ERU'!L39+'2019 ERU'!L39+'2020 ERU'!L39+'2021 ERU'!L39</f>
        <v>0</v>
      </c>
      <c r="M39" s="68">
        <f>'2016 ERU'!M39+'2017 ERU'!M39+'2018 ERU'!M39+'2019 ERU'!M39+'2020 ERU'!M39+'2021 ERU'!M39</f>
        <v>0</v>
      </c>
      <c r="N39" s="68">
        <f>'2016 ERU'!N39+'2017 ERU'!N39+'2018 ERU'!N39+'2019 ERU'!N39+'2020 ERU'!N39+'2021 ERU'!N39</f>
        <v>0</v>
      </c>
      <c r="O39" s="68">
        <f>'2016 ERU'!O39+'2017 ERU'!O39+'2018 ERU'!O39+'2019 ERU'!O39+'2020 ERU'!O39+'2021 ERU'!O39</f>
        <v>0</v>
      </c>
      <c r="P39" s="68">
        <f>'2016 ERU'!P39+'2017 ERU'!P39+'2018 ERU'!P39+'2019 ERU'!P39+'2020 ERU'!P39+'2021 ERU'!P39</f>
        <v>0</v>
      </c>
      <c r="Q39" s="68">
        <f>'2016 ERU'!Q39+'2017 ERU'!Q39+'2018 ERU'!Q39+'2019 ERU'!Q39+'2020 ERU'!Q39+'2021 ERU'!Q39</f>
        <v>0</v>
      </c>
      <c r="R39" s="68">
        <f>'2016 ERU'!R39+'2017 ERU'!R39+'2018 ERU'!R39+'2019 ERU'!R39+'2020 ERU'!R39+'2021 ERU'!R39</f>
        <v>0</v>
      </c>
      <c r="S39" s="68">
        <f>'2016 ERU'!S39+'2017 ERU'!S39+'2018 ERU'!S39+'2019 ERU'!S39+'2020 ERU'!S39+'2021 ERU'!S39</f>
        <v>0</v>
      </c>
      <c r="T39" s="68">
        <f>'2016 ERU'!T39+'2017 ERU'!T39+'2018 ERU'!T39+'2019 ERU'!T39+'2020 ERU'!T39+'2021 ERU'!T39</f>
        <v>0</v>
      </c>
      <c r="U39" s="68">
        <f>'2016 ERU'!U39+'2017 ERU'!U39+'2018 ERU'!U39+'2019 ERU'!U39+'2020 ERU'!U39+'2021 ERU'!U39</f>
        <v>0</v>
      </c>
      <c r="V39" s="68">
        <f>'2016 ERU'!V39+'2017 ERU'!V39+'2018 ERU'!V39+'2019 ERU'!V39+'2020 ERU'!V39+'2021 ERU'!V39</f>
        <v>0</v>
      </c>
      <c r="W39" s="68">
        <f>'2016 ERU'!W39+'2017 ERU'!W39+'2018 ERU'!W39+'2019 ERU'!W39+'2020 ERU'!W39+'2021 ERU'!W39</f>
        <v>0</v>
      </c>
      <c r="X39" s="68">
        <f>'2016 ERU'!X39+'2017 ERU'!X39+'2018 ERU'!X39+'2019 ERU'!X39+'2020 ERU'!X39+'2021 ERU'!X39</f>
        <v>0</v>
      </c>
      <c r="Y39" s="68">
        <f>'2016 ERU'!Y39+'2017 ERU'!Y39+'2018 ERU'!Y39+'2019 ERU'!Y39+'2020 ERU'!Y39+'2021 ERU'!Y39</f>
        <v>0</v>
      </c>
      <c r="Z39" s="68">
        <f>'2016 ERU'!Z39+'2017 ERU'!Z39+'2018 ERU'!Z39+'2019 ERU'!Z39+'2020 ERU'!Z39+'2021 ERU'!Z39</f>
        <v>0</v>
      </c>
      <c r="AA39" s="68">
        <f>'2016 ERU'!AA39+'2017 ERU'!AA39+'2018 ERU'!AA39+'2019 ERU'!AA39+'2020 ERU'!AA39+'2021 ERU'!AA39</f>
        <v>0</v>
      </c>
      <c r="AB39" s="68">
        <f>'2016 ERU'!AB39+'2017 ERU'!AB39+'2018 ERU'!AB39+'2019 ERU'!AB39+'2020 ERU'!AB39+'2021 ERU'!AB39</f>
        <v>0</v>
      </c>
      <c r="AC39" s="68">
        <f>'2016 ERU'!AC39+'2017 ERU'!AC39+'2018 ERU'!AC39+'2019 ERU'!AC39+'2020 ERU'!AC39+'2021 ERU'!AC39</f>
        <v>0</v>
      </c>
      <c r="AD39" s="68">
        <f>'2016 ERU'!AD39+'2017 ERU'!AD39+'2018 ERU'!AD39+'2019 ERU'!AD39+'2020 ERU'!AD39+'2021 ERU'!AD39</f>
        <v>0</v>
      </c>
      <c r="AE39" s="68">
        <f>'2016 ERU'!AE39+'2017 ERU'!AE39+'2018 ERU'!AE39+'2019 ERU'!AE39+'2020 ERU'!AE39+'2021 ERU'!AE39</f>
        <v>0</v>
      </c>
      <c r="AF39" s="68">
        <f>'2016 ERU'!AF39+'2017 ERU'!AF39+'2018 ERU'!AF39+'2019 ERU'!AF39+'2020 ERU'!AF39+'2021 ERU'!AF39</f>
        <v>0</v>
      </c>
      <c r="AG39" s="68">
        <f>'2016 ERU'!AG39+'2017 ERU'!AG39+'2018 ERU'!AG39+'2019 ERU'!AG39+'2020 ERU'!AG39+'2021 ERU'!AG39</f>
        <v>0</v>
      </c>
      <c r="AH39" s="68">
        <f>'2016 ERU'!AH39+'2017 ERU'!AH39+'2018 ERU'!AH39+'2019 ERU'!AH39+'2020 ERU'!AH39+'2021 ERU'!AH39</f>
        <v>0</v>
      </c>
      <c r="AI39" s="68">
        <f>'2016 ERU'!AI39+'2017 ERU'!AI39+'2018 ERU'!AI39+'2019 ERU'!AI39+'2020 ERU'!AI39+'2021 ERU'!AI39</f>
        <v>0</v>
      </c>
      <c r="AJ39" s="68">
        <f>'2016 ERU'!AJ39+'2017 ERU'!AJ39+'2018 ERU'!AJ39+'2019 ERU'!AJ39+'2020 ERU'!AJ39+'2021 ERU'!AJ39</f>
        <v>0</v>
      </c>
      <c r="AK39" s="68">
        <f>'2016 ERU'!AK39+'2017 ERU'!AK39+'2018 ERU'!AK39+'2019 ERU'!AK39+'2020 ERU'!AK39+'2021 ERU'!AK39</f>
        <v>0</v>
      </c>
      <c r="AL39" s="32">
        <f>'2016 ERU'!AL39+'2017 ERU'!AL39+'2018 ERU'!AL39+'2019 ERU'!AL39+'2020 ERU'!AL39+'2021 ERU'!AL39</f>
        <v>0</v>
      </c>
      <c r="AM39" s="68">
        <f>'2016 ERU'!AM39+'2017 ERU'!AM39+'2018 ERU'!AM39+'2019 ERU'!AM39+'2020 ERU'!AM39+'2021 ERU'!AM39</f>
        <v>0</v>
      </c>
      <c r="AN39" s="79">
        <f>'2016 ERU'!AN39+'2017 ERU'!AN39+'2018 ERU'!AN39+'2019 ERU'!AN39+'2020 ERU'!AN39+'2021 ERU'!AN39</f>
        <v>0</v>
      </c>
    </row>
    <row r="40" spans="1:40" x14ac:dyDescent="0.15">
      <c r="A40" s="74" t="s">
        <v>28</v>
      </c>
      <c r="B40" s="80">
        <f t="shared" si="1"/>
        <v>0</v>
      </c>
      <c r="C40" s="68">
        <f>'2016 ERU'!C40+'2017 ERU'!C40+'2018 ERU'!C40</f>
        <v>0</v>
      </c>
      <c r="D40" s="68">
        <f>'2016 ERU'!D40+'2017 ERU'!D40+'2018 ERU'!D40+'2019 ERU'!D40+'2020 ERU'!D40+'2021 ERU'!D40</f>
        <v>0</v>
      </c>
      <c r="E40" s="68">
        <f>'2016 ERU'!E40+'2017 ERU'!E40+'2018 ERU'!E40+'2019 ERU'!E40+'2020 ERU'!E40+'2021 ERU'!E40</f>
        <v>0</v>
      </c>
      <c r="F40" s="68">
        <f>'2016 ERU'!F40+'2017 ERU'!F40+'2018 ERU'!F40+'2019 ERU'!F40+'2020 ERU'!F40+'2021 ERU'!F40</f>
        <v>0</v>
      </c>
      <c r="G40" s="68">
        <f>'2016 ERU'!G40+'2017 ERU'!G40+'2018 ERU'!G40+'2019 ERU'!G40+'2020 ERU'!G40+'2021 ERU'!G40</f>
        <v>0</v>
      </c>
      <c r="H40" s="68">
        <f>'2016 ERU'!H40+'2017 ERU'!H40+'2018 ERU'!H40+'2019 ERU'!H40+'2020 ERU'!H40+'2021 ERU'!H40</f>
        <v>0</v>
      </c>
      <c r="I40" s="68">
        <f>'2016 ERU'!I40+'2017 ERU'!I40+'2018 ERU'!I40+'2019 ERU'!I40+'2020 ERU'!I40+'2021 ERU'!I40</f>
        <v>0</v>
      </c>
      <c r="J40" s="68">
        <f>'2016 ERU'!J40+'2017 ERU'!J40+'2018 ERU'!J40+'2019 ERU'!J40+'2020 ERU'!J40+'2021 ERU'!J40</f>
        <v>0</v>
      </c>
      <c r="K40" s="68">
        <f>'2016 ERU'!K40+'2017 ERU'!K40+'2018 ERU'!K40+'2019 ERU'!K40+'2020 ERU'!K40+'2021 ERU'!K40</f>
        <v>0</v>
      </c>
      <c r="L40" s="68">
        <f>'2016 ERU'!L40+'2017 ERU'!L40+'2018 ERU'!L40+'2019 ERU'!L40+'2020 ERU'!L40+'2021 ERU'!L40</f>
        <v>0</v>
      </c>
      <c r="M40" s="68">
        <f>'2016 ERU'!M40+'2017 ERU'!M40+'2018 ERU'!M40+'2019 ERU'!M40+'2020 ERU'!M40+'2021 ERU'!M40</f>
        <v>0</v>
      </c>
      <c r="N40" s="68">
        <f>'2016 ERU'!N40+'2017 ERU'!N40+'2018 ERU'!N40+'2019 ERU'!N40+'2020 ERU'!N40+'2021 ERU'!N40</f>
        <v>0</v>
      </c>
      <c r="O40" s="68">
        <f>'2016 ERU'!O40+'2017 ERU'!O40+'2018 ERU'!O40+'2019 ERU'!O40+'2020 ERU'!O40+'2021 ERU'!O40</f>
        <v>0</v>
      </c>
      <c r="P40" s="68">
        <f>'2016 ERU'!P40+'2017 ERU'!P40+'2018 ERU'!P40+'2019 ERU'!P40+'2020 ERU'!P40+'2021 ERU'!P40</f>
        <v>0</v>
      </c>
      <c r="Q40" s="68">
        <f>'2016 ERU'!Q40+'2017 ERU'!Q40+'2018 ERU'!Q40+'2019 ERU'!Q40+'2020 ERU'!Q40+'2021 ERU'!Q40</f>
        <v>0</v>
      </c>
      <c r="R40" s="68">
        <f>'2016 ERU'!R40+'2017 ERU'!R40+'2018 ERU'!R40+'2019 ERU'!R40+'2020 ERU'!R40+'2021 ERU'!R40</f>
        <v>0</v>
      </c>
      <c r="S40" s="68">
        <f>'2016 ERU'!S40+'2017 ERU'!S40+'2018 ERU'!S40+'2019 ERU'!S40+'2020 ERU'!S40+'2021 ERU'!S40</f>
        <v>0</v>
      </c>
      <c r="T40" s="68">
        <f>'2016 ERU'!T40+'2017 ERU'!T40+'2018 ERU'!T40+'2019 ERU'!T40+'2020 ERU'!T40+'2021 ERU'!T40</f>
        <v>0</v>
      </c>
      <c r="U40" s="68">
        <f>'2016 ERU'!U40+'2017 ERU'!U40+'2018 ERU'!U40+'2019 ERU'!U40+'2020 ERU'!U40+'2021 ERU'!U40</f>
        <v>0</v>
      </c>
      <c r="V40" s="68">
        <f>'2016 ERU'!V40+'2017 ERU'!V40+'2018 ERU'!V40+'2019 ERU'!V40+'2020 ERU'!V40+'2021 ERU'!V40</f>
        <v>0</v>
      </c>
      <c r="W40" s="68">
        <f>'2016 ERU'!W40+'2017 ERU'!W40+'2018 ERU'!W40+'2019 ERU'!W40+'2020 ERU'!W40+'2021 ERU'!W40</f>
        <v>0</v>
      </c>
      <c r="X40" s="68">
        <f>'2016 ERU'!X40+'2017 ERU'!X40+'2018 ERU'!X40+'2019 ERU'!X40+'2020 ERU'!X40+'2021 ERU'!X40</f>
        <v>0</v>
      </c>
      <c r="Y40" s="68">
        <f>'2016 ERU'!Y40+'2017 ERU'!Y40+'2018 ERU'!Y40+'2019 ERU'!Y40+'2020 ERU'!Y40+'2021 ERU'!Y40</f>
        <v>0</v>
      </c>
      <c r="Z40" s="68">
        <f>'2016 ERU'!Z40+'2017 ERU'!Z40+'2018 ERU'!Z40+'2019 ERU'!Z40+'2020 ERU'!Z40+'2021 ERU'!Z40</f>
        <v>0</v>
      </c>
      <c r="AA40" s="68">
        <f>'2016 ERU'!AA40+'2017 ERU'!AA40+'2018 ERU'!AA40+'2019 ERU'!AA40+'2020 ERU'!AA40+'2021 ERU'!AA40</f>
        <v>0</v>
      </c>
      <c r="AB40" s="68">
        <f>'2016 ERU'!AB40+'2017 ERU'!AB40+'2018 ERU'!AB40+'2019 ERU'!AB40+'2020 ERU'!AB40+'2021 ERU'!AB40</f>
        <v>0</v>
      </c>
      <c r="AC40" s="68">
        <f>'2016 ERU'!AC40+'2017 ERU'!AC40+'2018 ERU'!AC40+'2019 ERU'!AC40+'2020 ERU'!AC40+'2021 ERU'!AC40</f>
        <v>0</v>
      </c>
      <c r="AD40" s="68">
        <f>'2016 ERU'!AD40+'2017 ERU'!AD40+'2018 ERU'!AD40+'2019 ERU'!AD40+'2020 ERU'!AD40+'2021 ERU'!AD40</f>
        <v>0</v>
      </c>
      <c r="AE40" s="68">
        <f>'2016 ERU'!AE40+'2017 ERU'!AE40+'2018 ERU'!AE40+'2019 ERU'!AE40+'2020 ERU'!AE40+'2021 ERU'!AE40</f>
        <v>0</v>
      </c>
      <c r="AF40" s="68">
        <f>'2016 ERU'!AF40+'2017 ERU'!AF40+'2018 ERU'!AF40+'2019 ERU'!AF40+'2020 ERU'!AF40+'2021 ERU'!AF40</f>
        <v>0</v>
      </c>
      <c r="AG40" s="68">
        <f>'2016 ERU'!AG40+'2017 ERU'!AG40+'2018 ERU'!AG40+'2019 ERU'!AG40+'2020 ERU'!AG40+'2021 ERU'!AG40</f>
        <v>0</v>
      </c>
      <c r="AH40" s="68">
        <f>'2016 ERU'!AH40+'2017 ERU'!AH40+'2018 ERU'!AH40+'2019 ERU'!AH40+'2020 ERU'!AH40+'2021 ERU'!AH40</f>
        <v>0</v>
      </c>
      <c r="AI40" s="68">
        <f>'2016 ERU'!AI40+'2017 ERU'!AI40+'2018 ERU'!AI40+'2019 ERU'!AI40+'2020 ERU'!AI40+'2021 ERU'!AI40</f>
        <v>0</v>
      </c>
      <c r="AJ40" s="68">
        <f>'2016 ERU'!AJ40+'2017 ERU'!AJ40+'2018 ERU'!AJ40+'2019 ERU'!AJ40+'2020 ERU'!AJ40+'2021 ERU'!AJ40</f>
        <v>0</v>
      </c>
      <c r="AK40" s="68">
        <f>'2016 ERU'!AK40+'2017 ERU'!AK40+'2018 ERU'!AK40+'2019 ERU'!AK40+'2020 ERU'!AK40+'2021 ERU'!AK40</f>
        <v>0</v>
      </c>
      <c r="AL40" s="68">
        <f>'2016 ERU'!AL40+'2017 ERU'!AL40+'2018 ERU'!AL40+'2019 ERU'!AL40+'2020 ERU'!AL40+'2021 ERU'!AL40</f>
        <v>0</v>
      </c>
      <c r="AM40" s="32">
        <f>'2016 ERU'!AM40+'2017 ERU'!AM40+'2018 ERU'!AM40+'2019 ERU'!AM40+'2020 ERU'!AM40+'2021 ERU'!AM40</f>
        <v>0</v>
      </c>
      <c r="AN40" s="79">
        <f>'2016 ERU'!AN40+'2017 ERU'!AN40+'2018 ERU'!AN40+'2019 ERU'!AN40+'2020 ERU'!AN40+'2021 ERU'!AN40</f>
        <v>0</v>
      </c>
    </row>
    <row r="41" spans="1:40" x14ac:dyDescent="0.15">
      <c r="A41" s="75" t="s">
        <v>128</v>
      </c>
      <c r="B41" s="81">
        <f t="shared" si="1"/>
        <v>0</v>
      </c>
      <c r="C41" s="82">
        <f>'2016 ERU'!C41+'2017 ERU'!C41+'2018 ERU'!C41</f>
        <v>0</v>
      </c>
      <c r="D41" s="82">
        <f>'2016 ERU'!D41+'2017 ERU'!D41+'2018 ERU'!D41+'2019 ERU'!D41+'2020 ERU'!D41+'2021 ERU'!D41</f>
        <v>0</v>
      </c>
      <c r="E41" s="82">
        <f>'2016 ERU'!E41+'2017 ERU'!E41+'2018 ERU'!E41+'2019 ERU'!E41+'2020 ERU'!E41+'2021 ERU'!E41</f>
        <v>0</v>
      </c>
      <c r="F41" s="82">
        <f>'2016 ERU'!F41+'2017 ERU'!F41+'2018 ERU'!F41+'2019 ERU'!F41+'2020 ERU'!F41+'2021 ERU'!F41</f>
        <v>0</v>
      </c>
      <c r="G41" s="82">
        <f>'2016 ERU'!G41+'2017 ERU'!G41+'2018 ERU'!G41+'2019 ERU'!G41+'2020 ERU'!G41+'2021 ERU'!G41</f>
        <v>0</v>
      </c>
      <c r="H41" s="82">
        <f>'2016 ERU'!H41+'2017 ERU'!H41+'2018 ERU'!H41+'2019 ERU'!H41+'2020 ERU'!H41+'2021 ERU'!H41</f>
        <v>0</v>
      </c>
      <c r="I41" s="82">
        <f>'2016 ERU'!I41+'2017 ERU'!I41+'2018 ERU'!I41+'2019 ERU'!I41+'2020 ERU'!I41+'2021 ERU'!I41</f>
        <v>0</v>
      </c>
      <c r="J41" s="82">
        <f>'2016 ERU'!J41+'2017 ERU'!J41+'2018 ERU'!J41+'2019 ERU'!J41+'2020 ERU'!J41+'2021 ERU'!J41</f>
        <v>0</v>
      </c>
      <c r="K41" s="82">
        <f>'2016 ERU'!K41+'2017 ERU'!K41+'2018 ERU'!K41+'2019 ERU'!K41+'2020 ERU'!K41+'2021 ERU'!K41</f>
        <v>0</v>
      </c>
      <c r="L41" s="82">
        <f>'2016 ERU'!L41+'2017 ERU'!L41+'2018 ERU'!L41+'2019 ERU'!L41+'2020 ERU'!L41+'2021 ERU'!L41</f>
        <v>0</v>
      </c>
      <c r="M41" s="82">
        <f>'2016 ERU'!M41+'2017 ERU'!M41+'2018 ERU'!M41+'2019 ERU'!M41+'2020 ERU'!M41+'2021 ERU'!M41</f>
        <v>0</v>
      </c>
      <c r="N41" s="82">
        <f>'2016 ERU'!N41+'2017 ERU'!N41+'2018 ERU'!N41+'2019 ERU'!N41+'2020 ERU'!N41+'2021 ERU'!N41</f>
        <v>0</v>
      </c>
      <c r="O41" s="82">
        <f>'2016 ERU'!O41+'2017 ERU'!O41+'2018 ERU'!O41+'2019 ERU'!O41+'2020 ERU'!O41+'2021 ERU'!O41</f>
        <v>0</v>
      </c>
      <c r="P41" s="82">
        <f>'2016 ERU'!P41+'2017 ERU'!P41+'2018 ERU'!P41+'2019 ERU'!P41+'2020 ERU'!P41+'2021 ERU'!P41</f>
        <v>0</v>
      </c>
      <c r="Q41" s="82">
        <f>'2016 ERU'!Q41+'2017 ERU'!Q41+'2018 ERU'!Q41+'2019 ERU'!Q41+'2020 ERU'!Q41+'2021 ERU'!Q41</f>
        <v>0</v>
      </c>
      <c r="R41" s="82">
        <f>'2016 ERU'!R41+'2017 ERU'!R41+'2018 ERU'!R41+'2019 ERU'!R41+'2020 ERU'!R41+'2021 ERU'!R41</f>
        <v>0</v>
      </c>
      <c r="S41" s="82">
        <f>'2016 ERU'!S41+'2017 ERU'!S41+'2018 ERU'!S41+'2019 ERU'!S41+'2020 ERU'!S41+'2021 ERU'!S41</f>
        <v>0</v>
      </c>
      <c r="T41" s="82">
        <f>'2016 ERU'!T41+'2017 ERU'!T41+'2018 ERU'!T41+'2019 ERU'!T41+'2020 ERU'!T41+'2021 ERU'!T41</f>
        <v>0</v>
      </c>
      <c r="U41" s="82">
        <f>'2016 ERU'!U41+'2017 ERU'!U41+'2018 ERU'!U41+'2019 ERU'!U41+'2020 ERU'!U41+'2021 ERU'!U41</f>
        <v>0</v>
      </c>
      <c r="V41" s="82">
        <f>'2016 ERU'!V41+'2017 ERU'!V41+'2018 ERU'!V41+'2019 ERU'!V41+'2020 ERU'!V41+'2021 ERU'!V41</f>
        <v>0</v>
      </c>
      <c r="W41" s="82">
        <f>'2016 ERU'!W41+'2017 ERU'!W41+'2018 ERU'!W41+'2019 ERU'!W41+'2020 ERU'!W41+'2021 ERU'!W41</f>
        <v>0</v>
      </c>
      <c r="X41" s="82">
        <f>'2016 ERU'!X41+'2017 ERU'!X41+'2018 ERU'!X41+'2019 ERU'!X41+'2020 ERU'!X41+'2021 ERU'!X41</f>
        <v>0</v>
      </c>
      <c r="Y41" s="82">
        <f>'2016 ERU'!Y41+'2017 ERU'!Y41+'2018 ERU'!Y41+'2019 ERU'!Y41+'2020 ERU'!Y41+'2021 ERU'!Y41</f>
        <v>0</v>
      </c>
      <c r="Z41" s="82">
        <f>'2016 ERU'!Z41+'2017 ERU'!Z41+'2018 ERU'!Z41+'2019 ERU'!Z41+'2020 ERU'!Z41+'2021 ERU'!Z41</f>
        <v>0</v>
      </c>
      <c r="AA41" s="82">
        <f>'2016 ERU'!AA41+'2017 ERU'!AA41+'2018 ERU'!AA41+'2019 ERU'!AA41+'2020 ERU'!AA41+'2021 ERU'!AA41</f>
        <v>0</v>
      </c>
      <c r="AB41" s="82">
        <f>'2016 ERU'!AB41+'2017 ERU'!AB41+'2018 ERU'!AB41+'2019 ERU'!AB41+'2020 ERU'!AB41+'2021 ERU'!AB41</f>
        <v>0</v>
      </c>
      <c r="AC41" s="82">
        <f>'2016 ERU'!AC41+'2017 ERU'!AC41+'2018 ERU'!AC41+'2019 ERU'!AC41+'2020 ERU'!AC41+'2021 ERU'!AC41</f>
        <v>0</v>
      </c>
      <c r="AD41" s="82">
        <f>'2016 ERU'!AD41+'2017 ERU'!AD41+'2018 ERU'!AD41+'2019 ERU'!AD41+'2020 ERU'!AD41+'2021 ERU'!AD41</f>
        <v>0</v>
      </c>
      <c r="AE41" s="82">
        <f>'2016 ERU'!AE41+'2017 ERU'!AE41+'2018 ERU'!AE41+'2019 ERU'!AE41+'2020 ERU'!AE41+'2021 ERU'!AE41</f>
        <v>0</v>
      </c>
      <c r="AF41" s="82">
        <f>'2016 ERU'!AF41+'2017 ERU'!AF41+'2018 ERU'!AF41+'2019 ERU'!AF41+'2020 ERU'!AF41+'2021 ERU'!AF41</f>
        <v>0</v>
      </c>
      <c r="AG41" s="82">
        <f>'2016 ERU'!AG41+'2017 ERU'!AG41+'2018 ERU'!AG41+'2019 ERU'!AG41+'2020 ERU'!AG41+'2021 ERU'!AG41</f>
        <v>0</v>
      </c>
      <c r="AH41" s="82">
        <f>'2016 ERU'!AH41+'2017 ERU'!AH41+'2018 ERU'!AH41+'2019 ERU'!AH41+'2020 ERU'!AH41+'2021 ERU'!AH41</f>
        <v>0</v>
      </c>
      <c r="AI41" s="82">
        <f>'2016 ERU'!AI41+'2017 ERU'!AI41+'2018 ERU'!AI41+'2019 ERU'!AI41+'2020 ERU'!AI41+'2021 ERU'!AI41</f>
        <v>0</v>
      </c>
      <c r="AJ41" s="82">
        <f>'2016 ERU'!AJ41+'2017 ERU'!AJ41+'2018 ERU'!AJ41+'2019 ERU'!AJ41+'2020 ERU'!AJ41+'2021 ERU'!AJ41</f>
        <v>0</v>
      </c>
      <c r="AK41" s="82">
        <f>'2016 ERU'!AK41+'2017 ERU'!AK41+'2018 ERU'!AK41+'2019 ERU'!AK41+'2020 ERU'!AK41+'2021 ERU'!AK41</f>
        <v>0</v>
      </c>
      <c r="AL41" s="82">
        <f>'2016 ERU'!AL41+'2017 ERU'!AL41+'2018 ERU'!AL41+'2019 ERU'!AL41+'2020 ERU'!AL41+'2021 ERU'!AL41</f>
        <v>0</v>
      </c>
      <c r="AM41" s="82">
        <f>'2016 ERU'!AM41+'2017 ERU'!AM41+'2018 ERU'!AM41+'2019 ERU'!AM41+'2020 ERU'!AM41+'2021 ERU'!AM41</f>
        <v>0</v>
      </c>
      <c r="AN41" s="46">
        <f>'2016 ERU'!AN41+'2017 ERU'!AN41+'2018 ERU'!AN41+'2019 ERU'!AN41+'2020 ERU'!AN41+'2021 ERU'!AN41</f>
        <v>0</v>
      </c>
    </row>
    <row r="42" spans="1:40" x14ac:dyDescent="0.15">
      <c r="I42" s="7"/>
      <c r="P42" s="5"/>
      <c r="S42" s="5"/>
      <c r="T42" s="5"/>
      <c r="U42" s="4"/>
      <c r="W42" s="5"/>
      <c r="Y42" s="5"/>
      <c r="Z42" s="5"/>
      <c r="AA42" s="5"/>
      <c r="AE42" s="2"/>
      <c r="AF42" s="2"/>
      <c r="AG42" s="4"/>
      <c r="AH42" s="4"/>
    </row>
  </sheetData>
  <phoneticPr fontId="1"/>
  <hyperlinks>
    <hyperlink ref="A1" location="Guidance!A1" display="Guidance sheet (link)" xr:uid="{00000000-0004-0000-0500-000000000000}"/>
  </hyperlinks>
  <pageMargins left="0.35433070866141736" right="0.27559055118110237" top="0.43307086614173229" bottom="0.47244094488188981" header="0.23622047244094491" footer="0.19685039370078741"/>
  <pageSetup paperSize="8" scale="69"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N42"/>
  <sheetViews>
    <sheetView zoomScale="80" zoomScaleNormal="80" workbookViewId="0">
      <pane xSplit="1" ySplit="2" topLeftCell="B3" activePane="bottomRight" state="frozen"/>
      <selection pane="topRight" activeCell="B1" sqref="B1"/>
      <selection pane="bottomLeft" activeCell="A5" sqref="A5"/>
      <selection pane="bottomRight" activeCell="A31" sqref="A31"/>
    </sheetView>
  </sheetViews>
  <sheetFormatPr defaultColWidth="9" defaultRowHeight="15" x14ac:dyDescent="0.15"/>
  <cols>
    <col min="1" max="1" width="16.625" style="6" customWidth="1"/>
    <col min="2" max="2" width="13.625" style="1" customWidth="1"/>
    <col min="3" max="3" width="9.625" style="4" hidden="1" customWidth="1"/>
    <col min="4" max="20" width="9.625" style="4" customWidth="1"/>
    <col min="21" max="21" width="9.625" style="7" customWidth="1"/>
    <col min="22" max="32" width="9.625" style="4" customWidth="1"/>
    <col min="33" max="34" width="9.625" style="2" customWidth="1"/>
    <col min="35" max="40" width="9.625" style="4" customWidth="1"/>
    <col min="41" max="16384" width="9" style="2"/>
  </cols>
  <sheetData>
    <row r="1" spans="1:40" ht="25.5" customHeight="1" x14ac:dyDescent="0.15">
      <c r="A1" s="67" t="s">
        <v>145</v>
      </c>
      <c r="B1" s="65" t="s">
        <v>116</v>
      </c>
      <c r="C1" s="65"/>
      <c r="D1" s="65"/>
      <c r="E1" s="65"/>
      <c r="F1" s="65"/>
      <c r="G1" s="65"/>
      <c r="H1" s="65"/>
      <c r="I1" s="65"/>
      <c r="J1" s="65"/>
      <c r="K1" s="65"/>
      <c r="L1" s="21" t="s">
        <v>118</v>
      </c>
      <c r="M1" s="2" t="s">
        <v>81</v>
      </c>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0" t="s">
        <v>83</v>
      </c>
      <c r="C2" s="17" t="s">
        <v>33</v>
      </c>
      <c r="D2" s="8"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10" t="s">
        <v>26</v>
      </c>
      <c r="AF2" s="9" t="s">
        <v>25</v>
      </c>
      <c r="AG2" s="9" t="s">
        <v>30</v>
      </c>
      <c r="AH2" s="10" t="s">
        <v>31</v>
      </c>
      <c r="AI2" s="9" t="s">
        <v>27</v>
      </c>
      <c r="AJ2" s="9" t="s">
        <v>32</v>
      </c>
      <c r="AK2" s="9" t="s">
        <v>23</v>
      </c>
      <c r="AL2" s="18" t="s">
        <v>29</v>
      </c>
      <c r="AM2" s="18" t="s">
        <v>28</v>
      </c>
      <c r="AN2" s="18" t="s">
        <v>128</v>
      </c>
    </row>
    <row r="3" spans="1:40" s="1" customFormat="1" ht="27.75" customHeight="1" x14ac:dyDescent="0.15">
      <c r="A3" s="53" t="s">
        <v>35</v>
      </c>
      <c r="B3" s="66" t="s">
        <v>134</v>
      </c>
      <c r="C3" s="35">
        <f t="shared" ref="C3:AN3" si="0">SUM(C4:C41)</f>
        <v>0</v>
      </c>
      <c r="D3" s="36">
        <f t="shared" si="0"/>
        <v>201785</v>
      </c>
      <c r="E3" s="36">
        <f t="shared" si="0"/>
        <v>0</v>
      </c>
      <c r="F3" s="36">
        <f t="shared" si="0"/>
        <v>1218</v>
      </c>
      <c r="G3" s="36">
        <f t="shared" si="0"/>
        <v>0</v>
      </c>
      <c r="H3" s="36">
        <f t="shared" si="0"/>
        <v>0</v>
      </c>
      <c r="I3" s="36">
        <f t="shared" si="0"/>
        <v>0</v>
      </c>
      <c r="J3" s="36">
        <f t="shared" si="0"/>
        <v>0</v>
      </c>
      <c r="K3" s="36">
        <f t="shared" si="0"/>
        <v>0</v>
      </c>
      <c r="L3" s="36">
        <f t="shared" si="0"/>
        <v>0</v>
      </c>
      <c r="M3" s="36">
        <f t="shared" si="0"/>
        <v>0</v>
      </c>
      <c r="N3" s="36">
        <f t="shared" si="0"/>
        <v>0</v>
      </c>
      <c r="O3" s="36">
        <f t="shared" si="0"/>
        <v>0</v>
      </c>
      <c r="P3" s="36">
        <f t="shared" si="0"/>
        <v>0</v>
      </c>
      <c r="Q3" s="36">
        <f t="shared" si="0"/>
        <v>0</v>
      </c>
      <c r="R3" s="36">
        <f t="shared" si="0"/>
        <v>0</v>
      </c>
      <c r="S3" s="36">
        <f t="shared" si="0"/>
        <v>0</v>
      </c>
      <c r="T3" s="36">
        <f t="shared" si="0"/>
        <v>0</v>
      </c>
      <c r="U3" s="36">
        <f t="shared" si="0"/>
        <v>0</v>
      </c>
      <c r="V3" s="36">
        <f t="shared" si="0"/>
        <v>1047</v>
      </c>
      <c r="W3" s="36">
        <f t="shared" si="0"/>
        <v>0</v>
      </c>
      <c r="X3" s="36">
        <f t="shared" si="0"/>
        <v>0</v>
      </c>
      <c r="Y3" s="36">
        <f t="shared" si="0"/>
        <v>0</v>
      </c>
      <c r="Z3" s="36">
        <f t="shared" si="0"/>
        <v>0</v>
      </c>
      <c r="AA3" s="36">
        <f t="shared" si="0"/>
        <v>0</v>
      </c>
      <c r="AB3" s="36">
        <f t="shared" si="0"/>
        <v>0</v>
      </c>
      <c r="AC3" s="36">
        <f t="shared" si="0"/>
        <v>0</v>
      </c>
      <c r="AD3" s="36">
        <f t="shared" si="0"/>
        <v>260167</v>
      </c>
      <c r="AE3" s="36">
        <f t="shared" si="0"/>
        <v>0</v>
      </c>
      <c r="AF3" s="36">
        <f t="shared" si="0"/>
        <v>0</v>
      </c>
      <c r="AG3" s="36">
        <f t="shared" si="0"/>
        <v>0</v>
      </c>
      <c r="AH3" s="36">
        <f t="shared" si="0"/>
        <v>0</v>
      </c>
      <c r="AI3" s="36">
        <f t="shared" si="0"/>
        <v>885</v>
      </c>
      <c r="AJ3" s="36">
        <f t="shared" si="0"/>
        <v>403959</v>
      </c>
      <c r="AK3" s="36">
        <f t="shared" si="0"/>
        <v>0</v>
      </c>
      <c r="AL3" s="36">
        <f t="shared" si="0"/>
        <v>0</v>
      </c>
      <c r="AM3" s="36">
        <f t="shared" si="0"/>
        <v>0</v>
      </c>
      <c r="AN3" s="37">
        <f t="shared" si="0"/>
        <v>0</v>
      </c>
    </row>
    <row r="4" spans="1:40" x14ac:dyDescent="0.15">
      <c r="A4" s="38" t="s">
        <v>127</v>
      </c>
      <c r="B4" s="47">
        <f t="shared" ref="B4:B41" si="1">SUM(C4:AN4)</f>
        <v>476879</v>
      </c>
      <c r="C4" s="32">
        <v>0</v>
      </c>
      <c r="D4" s="34">
        <v>0</v>
      </c>
      <c r="E4" s="34">
        <v>0</v>
      </c>
      <c r="F4" s="34">
        <v>1218</v>
      </c>
      <c r="G4" s="34">
        <v>0</v>
      </c>
      <c r="H4" s="34">
        <v>0</v>
      </c>
      <c r="I4" s="34">
        <v>0</v>
      </c>
      <c r="J4" s="34">
        <v>0</v>
      </c>
      <c r="K4" s="34">
        <v>0</v>
      </c>
      <c r="L4" s="34">
        <v>0</v>
      </c>
      <c r="M4" s="34">
        <v>0</v>
      </c>
      <c r="N4" s="34">
        <v>0</v>
      </c>
      <c r="O4" s="34">
        <v>0</v>
      </c>
      <c r="P4" s="34">
        <v>0</v>
      </c>
      <c r="Q4" s="34">
        <v>0</v>
      </c>
      <c r="R4" s="34">
        <v>0</v>
      </c>
      <c r="S4" s="34">
        <v>0</v>
      </c>
      <c r="T4" s="34">
        <v>0</v>
      </c>
      <c r="U4" s="34">
        <v>0</v>
      </c>
      <c r="V4" s="34">
        <v>1047</v>
      </c>
      <c r="W4" s="34">
        <v>0</v>
      </c>
      <c r="X4" s="34">
        <v>0</v>
      </c>
      <c r="Y4" s="34">
        <v>0</v>
      </c>
      <c r="Z4" s="34">
        <v>0</v>
      </c>
      <c r="AA4" s="34">
        <v>0</v>
      </c>
      <c r="AB4" s="34">
        <v>0</v>
      </c>
      <c r="AC4" s="34">
        <v>0</v>
      </c>
      <c r="AD4" s="34">
        <v>260167</v>
      </c>
      <c r="AE4" s="34">
        <v>0</v>
      </c>
      <c r="AF4" s="34">
        <v>0</v>
      </c>
      <c r="AG4" s="34">
        <v>0</v>
      </c>
      <c r="AH4" s="34">
        <v>0</v>
      </c>
      <c r="AI4" s="34">
        <v>885</v>
      </c>
      <c r="AJ4" s="34">
        <v>213562</v>
      </c>
      <c r="AK4" s="34">
        <v>0</v>
      </c>
      <c r="AL4" s="34">
        <v>0</v>
      </c>
      <c r="AM4" s="34">
        <v>0</v>
      </c>
      <c r="AN4" s="39">
        <v>0</v>
      </c>
    </row>
    <row r="5" spans="1:40" s="1" customFormat="1" x14ac:dyDescent="0.15">
      <c r="A5" s="40" t="s">
        <v>126</v>
      </c>
      <c r="B5" s="48">
        <f t="shared" si="1"/>
        <v>0</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41">
        <v>0</v>
      </c>
    </row>
    <row r="6" spans="1:40" x14ac:dyDescent="0.15">
      <c r="A6" s="42" t="s">
        <v>10</v>
      </c>
      <c r="B6" s="48">
        <f t="shared" si="1"/>
        <v>0</v>
      </c>
      <c r="C6" s="33">
        <v>0</v>
      </c>
      <c r="D6" s="33">
        <v>0</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0</v>
      </c>
      <c r="C11" s="33">
        <v>0</v>
      </c>
      <c r="D11" s="33">
        <v>0</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0</v>
      </c>
      <c r="C13" s="33">
        <v>0</v>
      </c>
      <c r="D13" s="33">
        <v>0</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0</v>
      </c>
      <c r="C14" s="33">
        <v>0</v>
      </c>
      <c r="D14" s="33">
        <v>0</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0</v>
      </c>
      <c r="C15" s="33">
        <v>0</v>
      </c>
      <c r="D15" s="33">
        <v>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0</v>
      </c>
      <c r="C19" s="33">
        <v>0</v>
      </c>
      <c r="D19" s="33">
        <v>0</v>
      </c>
      <c r="E19" s="33">
        <v>0</v>
      </c>
      <c r="F19" s="33">
        <v>0</v>
      </c>
      <c r="G19" s="33">
        <v>0</v>
      </c>
      <c r="H19" s="33">
        <v>0</v>
      </c>
      <c r="I19" s="33">
        <v>0</v>
      </c>
      <c r="J19" s="33">
        <v>0</v>
      </c>
      <c r="K19" s="33">
        <v>0</v>
      </c>
      <c r="L19" s="33">
        <v>0</v>
      </c>
      <c r="M19" s="33">
        <v>0</v>
      </c>
      <c r="N19" s="33">
        <v>0</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0</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0</v>
      </c>
      <c r="AE23" s="33">
        <v>0</v>
      </c>
      <c r="AF23" s="33">
        <v>0</v>
      </c>
      <c r="AG23" s="33">
        <v>0</v>
      </c>
      <c r="AH23" s="33">
        <v>0</v>
      </c>
      <c r="AI23" s="33">
        <v>0</v>
      </c>
      <c r="AJ23" s="33">
        <v>0</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219845</v>
      </c>
      <c r="C31" s="33">
        <v>0</v>
      </c>
      <c r="D31" s="33">
        <v>29448</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2">
        <v>0</v>
      </c>
      <c r="AE31" s="33">
        <v>0</v>
      </c>
      <c r="AF31" s="33">
        <v>0</v>
      </c>
      <c r="AG31" s="33">
        <v>0</v>
      </c>
      <c r="AH31" s="33">
        <v>0</v>
      </c>
      <c r="AI31" s="33">
        <v>0</v>
      </c>
      <c r="AJ31" s="33">
        <v>190397</v>
      </c>
      <c r="AK31" s="33">
        <v>0</v>
      </c>
      <c r="AL31" s="33">
        <v>0</v>
      </c>
      <c r="AM31" s="33">
        <v>0</v>
      </c>
      <c r="AN31" s="41">
        <v>0</v>
      </c>
    </row>
    <row r="32" spans="1:40" x14ac:dyDescent="0.15">
      <c r="A32" s="28" t="s">
        <v>26</v>
      </c>
      <c r="B32" s="48">
        <f t="shared" si="1"/>
        <v>0</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0</v>
      </c>
      <c r="AJ36" s="33">
        <v>0</v>
      </c>
      <c r="AK36" s="33">
        <v>0</v>
      </c>
      <c r="AL36" s="33">
        <v>0</v>
      </c>
      <c r="AM36" s="33">
        <v>0</v>
      </c>
      <c r="AN36" s="41">
        <v>0</v>
      </c>
    </row>
    <row r="37" spans="1:40" x14ac:dyDescent="0.15">
      <c r="A37" s="28" t="s">
        <v>32</v>
      </c>
      <c r="B37" s="48">
        <f t="shared" si="1"/>
        <v>172337</v>
      </c>
      <c r="C37" s="33">
        <v>0</v>
      </c>
      <c r="D37" s="33">
        <v>172337</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sortState columnSort="1" ref="E1:AN44">
    <sortCondition sortBy="cellColor" ref="E2:AN2" dxfId="9"/>
    <sortCondition descending="1" sortBy="cellColor" ref="E2:AN2" dxfId="8"/>
    <sortCondition ref="E2:AN2"/>
  </sortState>
  <phoneticPr fontId="1"/>
  <hyperlinks>
    <hyperlink ref="A1" location="Guidance!A1" display="Guidance sheet (link)" xr:uid="{00000000-0004-0000-06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N42"/>
  <sheetViews>
    <sheetView zoomScale="80" zoomScaleNormal="80" workbookViewId="0">
      <pane xSplit="1" ySplit="2" topLeftCell="B3" activePane="bottomRight" state="frozen"/>
      <selection pane="topRight" activeCell="B1" sqref="B1"/>
      <selection pane="bottomLeft" activeCell="A5" sqref="A5"/>
      <selection pane="bottomRight" activeCell="A31" sqref="A31"/>
    </sheetView>
  </sheetViews>
  <sheetFormatPr defaultColWidth="9" defaultRowHeight="15" x14ac:dyDescent="0.15"/>
  <cols>
    <col min="1" max="1" width="16.625" style="6" customWidth="1"/>
    <col min="2" max="2" width="13.625" style="1" customWidth="1"/>
    <col min="3" max="3" width="9.625" style="4" hidden="1" customWidth="1"/>
    <col min="4" max="20" width="9.625" style="4" customWidth="1"/>
    <col min="21" max="21" width="9.625" style="7" customWidth="1"/>
    <col min="22" max="28" width="9.625" style="4" customWidth="1"/>
    <col min="29" max="29" width="9.875" style="4" customWidth="1"/>
    <col min="30" max="32" width="9.625" style="4" customWidth="1"/>
    <col min="33" max="34" width="9.625" style="2" customWidth="1"/>
    <col min="35" max="40" width="9.625" style="4" customWidth="1"/>
    <col min="41" max="16384" width="9" style="2"/>
  </cols>
  <sheetData>
    <row r="1" spans="1:40" ht="27" customHeight="1" x14ac:dyDescent="0.15">
      <c r="A1" s="67" t="s">
        <v>145</v>
      </c>
      <c r="B1" s="65" t="s">
        <v>117</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130</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35</v>
      </c>
      <c r="B3" s="66" t="s">
        <v>134</v>
      </c>
      <c r="C3" s="35">
        <f t="shared" ref="C3:AN3" si="0">SUM(C4:C41)</f>
        <v>0</v>
      </c>
      <c r="D3" s="36">
        <f t="shared" si="0"/>
        <v>5485392</v>
      </c>
      <c r="E3" s="36">
        <f t="shared" si="0"/>
        <v>176814</v>
      </c>
      <c r="F3" s="36">
        <f t="shared" si="0"/>
        <v>5286</v>
      </c>
      <c r="G3" s="36">
        <f t="shared" si="0"/>
        <v>0</v>
      </c>
      <c r="H3" s="36">
        <f t="shared" si="0"/>
        <v>0</v>
      </c>
      <c r="I3" s="36">
        <f t="shared" si="0"/>
        <v>0</v>
      </c>
      <c r="J3" s="36">
        <f t="shared" si="0"/>
        <v>37361</v>
      </c>
      <c r="K3" s="36">
        <f t="shared" si="0"/>
        <v>0</v>
      </c>
      <c r="L3" s="36">
        <f t="shared" si="0"/>
        <v>113213</v>
      </c>
      <c r="M3" s="36">
        <f t="shared" si="0"/>
        <v>165854</v>
      </c>
      <c r="N3" s="36">
        <f t="shared" si="0"/>
        <v>1761325</v>
      </c>
      <c r="O3" s="36">
        <f t="shared" si="0"/>
        <v>0</v>
      </c>
      <c r="P3" s="36">
        <f t="shared" si="0"/>
        <v>0</v>
      </c>
      <c r="Q3" s="36">
        <f t="shared" si="0"/>
        <v>0</v>
      </c>
      <c r="R3" s="36">
        <f t="shared" si="0"/>
        <v>168770</v>
      </c>
      <c r="S3" s="36">
        <f t="shared" si="0"/>
        <v>0</v>
      </c>
      <c r="T3" s="36">
        <f t="shared" si="0"/>
        <v>0</v>
      </c>
      <c r="U3" s="36">
        <f t="shared" si="0"/>
        <v>273184</v>
      </c>
      <c r="V3" s="36">
        <f t="shared" si="0"/>
        <v>1339938</v>
      </c>
      <c r="W3" s="36">
        <f t="shared" si="0"/>
        <v>0</v>
      </c>
      <c r="X3" s="36">
        <f t="shared" si="0"/>
        <v>935003</v>
      </c>
      <c r="Y3" s="36">
        <f t="shared" si="0"/>
        <v>0</v>
      </c>
      <c r="Z3" s="36">
        <f t="shared" si="0"/>
        <v>0</v>
      </c>
      <c r="AA3" s="36">
        <f t="shared" si="0"/>
        <v>0</v>
      </c>
      <c r="AB3" s="36">
        <f t="shared" si="0"/>
        <v>69628</v>
      </c>
      <c r="AC3" s="36">
        <f t="shared" si="0"/>
        <v>1608563</v>
      </c>
      <c r="AD3" s="36">
        <f t="shared" si="0"/>
        <v>5221443</v>
      </c>
      <c r="AE3" s="36">
        <f t="shared" si="0"/>
        <v>130870</v>
      </c>
      <c r="AF3" s="36">
        <f t="shared" si="0"/>
        <v>0</v>
      </c>
      <c r="AG3" s="36">
        <f t="shared" si="0"/>
        <v>0</v>
      </c>
      <c r="AH3" s="36">
        <f t="shared" si="0"/>
        <v>0</v>
      </c>
      <c r="AI3" s="36">
        <f t="shared" si="0"/>
        <v>1154070</v>
      </c>
      <c r="AJ3" s="36">
        <f t="shared" si="0"/>
        <v>5726518</v>
      </c>
      <c r="AK3" s="36">
        <f t="shared" si="0"/>
        <v>0</v>
      </c>
      <c r="AL3" s="36">
        <f t="shared" si="0"/>
        <v>51293</v>
      </c>
      <c r="AM3" s="36">
        <f t="shared" si="0"/>
        <v>0</v>
      </c>
      <c r="AN3" s="37">
        <f t="shared" si="0"/>
        <v>0</v>
      </c>
    </row>
    <row r="4" spans="1:40" x14ac:dyDescent="0.15">
      <c r="A4" s="38" t="s">
        <v>127</v>
      </c>
      <c r="B4" s="47">
        <f t="shared" ref="B4:B41" si="1">SUM(C4:AN4)</f>
        <v>14643863</v>
      </c>
      <c r="C4" s="32">
        <v>0</v>
      </c>
      <c r="D4" s="34">
        <v>14921</v>
      </c>
      <c r="E4" s="34">
        <v>176814</v>
      </c>
      <c r="F4" s="34">
        <v>5286</v>
      </c>
      <c r="G4" s="34">
        <v>0</v>
      </c>
      <c r="H4" s="34">
        <v>0</v>
      </c>
      <c r="I4" s="34">
        <v>0</v>
      </c>
      <c r="J4" s="34">
        <v>36530</v>
      </c>
      <c r="K4" s="34">
        <v>0</v>
      </c>
      <c r="L4" s="34">
        <v>105841</v>
      </c>
      <c r="M4" s="34">
        <v>165854</v>
      </c>
      <c r="N4" s="34">
        <v>1761325</v>
      </c>
      <c r="O4" s="34">
        <v>0</v>
      </c>
      <c r="P4" s="34">
        <v>0</v>
      </c>
      <c r="Q4" s="34">
        <v>0</v>
      </c>
      <c r="R4" s="34">
        <v>99</v>
      </c>
      <c r="S4" s="34">
        <v>0</v>
      </c>
      <c r="T4" s="34">
        <v>0</v>
      </c>
      <c r="U4" s="34">
        <v>18169</v>
      </c>
      <c r="V4" s="34">
        <v>1211926</v>
      </c>
      <c r="W4" s="34">
        <v>0</v>
      </c>
      <c r="X4" s="34">
        <v>935003</v>
      </c>
      <c r="Y4" s="34">
        <v>0</v>
      </c>
      <c r="Z4" s="34">
        <v>0</v>
      </c>
      <c r="AA4" s="34">
        <v>0</v>
      </c>
      <c r="AB4" s="34">
        <v>69628</v>
      </c>
      <c r="AC4" s="34">
        <v>1598563</v>
      </c>
      <c r="AD4" s="34">
        <v>5044550</v>
      </c>
      <c r="AE4" s="34">
        <v>0</v>
      </c>
      <c r="AF4" s="34">
        <v>0</v>
      </c>
      <c r="AG4" s="34">
        <v>0</v>
      </c>
      <c r="AH4" s="34">
        <v>0</v>
      </c>
      <c r="AI4" s="34">
        <v>1126292</v>
      </c>
      <c r="AJ4" s="34">
        <v>2321769</v>
      </c>
      <c r="AK4" s="34">
        <v>0</v>
      </c>
      <c r="AL4" s="34">
        <v>51293</v>
      </c>
      <c r="AM4" s="34">
        <v>0</v>
      </c>
      <c r="AN4" s="39">
        <v>0</v>
      </c>
    </row>
    <row r="5" spans="1:40" s="1" customFormat="1" x14ac:dyDescent="0.15">
      <c r="A5" s="40" t="s">
        <v>126</v>
      </c>
      <c r="B5" s="48">
        <f t="shared" si="1"/>
        <v>1532541</v>
      </c>
      <c r="C5" s="34">
        <v>0</v>
      </c>
      <c r="D5" s="32">
        <v>0</v>
      </c>
      <c r="E5" s="33">
        <v>0</v>
      </c>
      <c r="F5" s="33">
        <v>0</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135000</v>
      </c>
      <c r="AE5" s="33">
        <v>0</v>
      </c>
      <c r="AF5" s="33">
        <v>0</v>
      </c>
      <c r="AG5" s="33">
        <v>0</v>
      </c>
      <c r="AH5" s="33">
        <v>0</v>
      </c>
      <c r="AI5" s="33">
        <v>0</v>
      </c>
      <c r="AJ5" s="33">
        <v>1397541</v>
      </c>
      <c r="AK5" s="33">
        <v>0</v>
      </c>
      <c r="AL5" s="33">
        <v>0</v>
      </c>
      <c r="AM5" s="33">
        <v>0</v>
      </c>
      <c r="AN5" s="41">
        <v>0</v>
      </c>
    </row>
    <row r="6" spans="1:40" x14ac:dyDescent="0.15">
      <c r="A6" s="42" t="s">
        <v>10</v>
      </c>
      <c r="B6" s="48">
        <f t="shared" si="1"/>
        <v>1</v>
      </c>
      <c r="C6" s="33">
        <v>0</v>
      </c>
      <c r="D6" s="33">
        <v>1</v>
      </c>
      <c r="E6" s="32">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41">
        <v>0</v>
      </c>
    </row>
    <row r="7" spans="1:40" x14ac:dyDescent="0.15">
      <c r="A7" s="42" t="s">
        <v>8</v>
      </c>
      <c r="B7" s="48">
        <f t="shared" si="1"/>
        <v>0</v>
      </c>
      <c r="C7" s="33">
        <v>0</v>
      </c>
      <c r="D7" s="33">
        <v>0</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3142</v>
      </c>
      <c r="C11" s="33">
        <v>0</v>
      </c>
      <c r="D11" s="33">
        <v>3142</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0</v>
      </c>
      <c r="C13" s="33">
        <v>0</v>
      </c>
      <c r="D13" s="33">
        <v>0</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165465</v>
      </c>
      <c r="C14" s="33">
        <v>0</v>
      </c>
      <c r="D14" s="33">
        <v>165465</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149019</v>
      </c>
      <c r="C15" s="33">
        <v>0</v>
      </c>
      <c r="D15" s="33">
        <v>39320</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109699</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168671</v>
      </c>
      <c r="C19" s="33">
        <v>0</v>
      </c>
      <c r="D19" s="33">
        <v>168671</v>
      </c>
      <c r="E19" s="33">
        <v>0</v>
      </c>
      <c r="F19" s="33">
        <v>0</v>
      </c>
      <c r="G19" s="33">
        <v>0</v>
      </c>
      <c r="H19" s="33">
        <v>0</v>
      </c>
      <c r="I19" s="33">
        <v>0</v>
      </c>
      <c r="J19" s="33">
        <v>0</v>
      </c>
      <c r="K19" s="33">
        <v>0</v>
      </c>
      <c r="L19" s="33">
        <v>0</v>
      </c>
      <c r="M19" s="33">
        <v>0</v>
      </c>
      <c r="N19" s="33">
        <v>0</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715212</v>
      </c>
      <c r="C23" s="33">
        <v>0</v>
      </c>
      <c r="D23" s="33">
        <v>575673</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2">
        <v>0</v>
      </c>
      <c r="W23" s="33">
        <v>0</v>
      </c>
      <c r="X23" s="33">
        <v>0</v>
      </c>
      <c r="Y23" s="33">
        <v>0</v>
      </c>
      <c r="Z23" s="33">
        <v>0</v>
      </c>
      <c r="AA23" s="33">
        <v>0</v>
      </c>
      <c r="AB23" s="33">
        <v>0</v>
      </c>
      <c r="AC23" s="33">
        <v>0</v>
      </c>
      <c r="AD23" s="33">
        <v>18669</v>
      </c>
      <c r="AE23" s="33">
        <v>120870</v>
      </c>
      <c r="AF23" s="33">
        <v>0</v>
      </c>
      <c r="AG23" s="33">
        <v>0</v>
      </c>
      <c r="AH23" s="33">
        <v>0</v>
      </c>
      <c r="AI23" s="33">
        <v>0</v>
      </c>
      <c r="AJ23" s="33">
        <v>0</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0</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60966</v>
      </c>
      <c r="C29" s="33">
        <v>0</v>
      </c>
      <c r="D29" s="33">
        <v>60966</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176474</v>
      </c>
      <c r="C30" s="33">
        <v>0</v>
      </c>
      <c r="D30" s="33">
        <v>122180</v>
      </c>
      <c r="E30" s="33">
        <v>0</v>
      </c>
      <c r="F30" s="33">
        <v>0</v>
      </c>
      <c r="G30" s="33">
        <v>0</v>
      </c>
      <c r="H30" s="33">
        <v>0</v>
      </c>
      <c r="I30" s="33">
        <v>0</v>
      </c>
      <c r="J30" s="33">
        <v>831</v>
      </c>
      <c r="K30" s="33">
        <v>0</v>
      </c>
      <c r="L30" s="33">
        <v>7372</v>
      </c>
      <c r="M30" s="33">
        <v>0</v>
      </c>
      <c r="N30" s="33">
        <v>0</v>
      </c>
      <c r="O30" s="33">
        <v>0</v>
      </c>
      <c r="P30" s="33">
        <v>0</v>
      </c>
      <c r="Q30" s="33">
        <v>0</v>
      </c>
      <c r="R30" s="33">
        <v>0</v>
      </c>
      <c r="S30" s="33">
        <v>0</v>
      </c>
      <c r="T30" s="33">
        <v>0</v>
      </c>
      <c r="U30" s="33">
        <v>0</v>
      </c>
      <c r="V30" s="33">
        <v>18313</v>
      </c>
      <c r="W30" s="33">
        <v>0</v>
      </c>
      <c r="X30" s="33">
        <v>0</v>
      </c>
      <c r="Y30" s="33">
        <v>0</v>
      </c>
      <c r="Z30" s="33">
        <v>0</v>
      </c>
      <c r="AA30" s="33">
        <v>0</v>
      </c>
      <c r="AB30" s="33">
        <v>0</v>
      </c>
      <c r="AC30" s="32">
        <v>0</v>
      </c>
      <c r="AD30" s="33">
        <v>0</v>
      </c>
      <c r="AE30" s="33">
        <v>0</v>
      </c>
      <c r="AF30" s="33">
        <v>0</v>
      </c>
      <c r="AG30" s="33">
        <v>0</v>
      </c>
      <c r="AH30" s="33">
        <v>0</v>
      </c>
      <c r="AI30" s="33">
        <v>27778</v>
      </c>
      <c r="AJ30" s="33">
        <v>0</v>
      </c>
      <c r="AK30" s="33">
        <v>0</v>
      </c>
      <c r="AL30" s="33">
        <v>0</v>
      </c>
      <c r="AM30" s="33">
        <v>0</v>
      </c>
      <c r="AN30" s="41">
        <v>0</v>
      </c>
    </row>
    <row r="31" spans="1:40" x14ac:dyDescent="0.15">
      <c r="A31" s="28" t="s">
        <v>9</v>
      </c>
      <c r="B31" s="48">
        <f t="shared" si="1"/>
        <v>4263994</v>
      </c>
      <c r="C31" s="33">
        <v>0</v>
      </c>
      <c r="D31" s="33">
        <v>2256786</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2">
        <v>0</v>
      </c>
      <c r="AE31" s="33">
        <v>0</v>
      </c>
      <c r="AF31" s="33">
        <v>0</v>
      </c>
      <c r="AG31" s="33">
        <v>0</v>
      </c>
      <c r="AH31" s="33">
        <v>0</v>
      </c>
      <c r="AI31" s="33">
        <v>0</v>
      </c>
      <c r="AJ31" s="33">
        <v>2007208</v>
      </c>
      <c r="AK31" s="33">
        <v>0</v>
      </c>
      <c r="AL31" s="33">
        <v>0</v>
      </c>
      <c r="AM31" s="33">
        <v>0</v>
      </c>
      <c r="AN31" s="41">
        <v>0</v>
      </c>
    </row>
    <row r="32" spans="1:40" x14ac:dyDescent="0.15">
      <c r="A32" s="28" t="s">
        <v>26</v>
      </c>
      <c r="B32" s="48">
        <f t="shared" si="1"/>
        <v>130870</v>
      </c>
      <c r="C32" s="33">
        <v>0</v>
      </c>
      <c r="D32" s="33">
        <v>120870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10000</v>
      </c>
      <c r="AD32" s="33">
        <v>0</v>
      </c>
      <c r="AE32" s="32">
        <v>0</v>
      </c>
      <c r="AF32" s="33">
        <v>0</v>
      </c>
      <c r="AG32" s="33">
        <v>0</v>
      </c>
      <c r="AH32" s="33">
        <v>0</v>
      </c>
      <c r="AI32" s="33">
        <v>0</v>
      </c>
      <c r="AJ32" s="33">
        <v>0</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167074</v>
      </c>
      <c r="C36" s="33">
        <v>0</v>
      </c>
      <c r="D36" s="33">
        <v>167074</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0</v>
      </c>
      <c r="AJ36" s="33">
        <v>0</v>
      </c>
      <c r="AK36" s="33">
        <v>0</v>
      </c>
      <c r="AL36" s="33">
        <v>0</v>
      </c>
      <c r="AM36" s="33">
        <v>0</v>
      </c>
      <c r="AN36" s="41">
        <v>0</v>
      </c>
    </row>
    <row r="37" spans="1:40" x14ac:dyDescent="0.15">
      <c r="A37" s="28" t="s">
        <v>32</v>
      </c>
      <c r="B37" s="48">
        <f t="shared" si="1"/>
        <v>2247233</v>
      </c>
      <c r="C37" s="33">
        <v>0</v>
      </c>
      <c r="D37" s="33">
        <v>1790323</v>
      </c>
      <c r="E37" s="33">
        <v>0</v>
      </c>
      <c r="F37" s="33">
        <v>0</v>
      </c>
      <c r="G37" s="33">
        <v>0</v>
      </c>
      <c r="H37" s="33">
        <v>0</v>
      </c>
      <c r="I37" s="33">
        <v>0</v>
      </c>
      <c r="J37" s="33">
        <v>0</v>
      </c>
      <c r="K37" s="33">
        <v>0</v>
      </c>
      <c r="L37" s="33">
        <v>0</v>
      </c>
      <c r="M37" s="33">
        <v>0</v>
      </c>
      <c r="N37" s="33">
        <v>0</v>
      </c>
      <c r="O37" s="33">
        <v>0</v>
      </c>
      <c r="P37" s="33">
        <v>0</v>
      </c>
      <c r="Q37" s="33">
        <v>0</v>
      </c>
      <c r="R37" s="33">
        <v>168671</v>
      </c>
      <c r="S37" s="33">
        <v>0</v>
      </c>
      <c r="T37" s="33">
        <v>0</v>
      </c>
      <c r="U37" s="33">
        <v>255015</v>
      </c>
      <c r="V37" s="33">
        <v>0</v>
      </c>
      <c r="W37" s="33">
        <v>0</v>
      </c>
      <c r="X37" s="33">
        <v>0</v>
      </c>
      <c r="Y37" s="33">
        <v>0</v>
      </c>
      <c r="Z37" s="33">
        <v>0</v>
      </c>
      <c r="AA37" s="33">
        <v>0</v>
      </c>
      <c r="AB37" s="33">
        <v>0</v>
      </c>
      <c r="AC37" s="33">
        <v>0</v>
      </c>
      <c r="AD37" s="33">
        <v>23224</v>
      </c>
      <c r="AE37" s="33">
        <v>10000</v>
      </c>
      <c r="AF37" s="33">
        <v>0</v>
      </c>
      <c r="AG37" s="33">
        <v>0</v>
      </c>
      <c r="AH37" s="33">
        <v>0</v>
      </c>
      <c r="AI37" s="33">
        <v>0</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sortState columnSort="1" ref="E1:AN44">
    <sortCondition sortBy="cellColor" ref="E2:AN2" dxfId="7"/>
    <sortCondition descending="1" sortBy="cellColor" ref="E2:AN2" dxfId="6"/>
    <sortCondition ref="E2:AN2"/>
  </sortState>
  <phoneticPr fontId="1"/>
  <hyperlinks>
    <hyperlink ref="A1" location="Guidance!A1" display="Guidance sheet (link)" xr:uid="{00000000-0004-0000-07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N42"/>
  <sheetViews>
    <sheetView zoomScale="80" zoomScaleNormal="80" workbookViewId="0">
      <pane xSplit="1" ySplit="2" topLeftCell="B3" activePane="bottomRight" state="frozen"/>
      <selection activeCell="E146" sqref="E146"/>
      <selection pane="topRight" activeCell="E146" sqref="E146"/>
      <selection pane="bottomLeft" activeCell="E146" sqref="E146"/>
      <selection pane="bottomRight" activeCell="B1" sqref="B1"/>
    </sheetView>
  </sheetViews>
  <sheetFormatPr defaultColWidth="9" defaultRowHeight="15" x14ac:dyDescent="0.15"/>
  <cols>
    <col min="1" max="1" width="16.625" style="6" customWidth="1"/>
    <col min="2" max="2" width="13.625" style="1" customWidth="1"/>
    <col min="3" max="3" width="10.625" style="4" hidden="1" customWidth="1"/>
    <col min="4" max="20" width="10.625" style="4" customWidth="1"/>
    <col min="21" max="21" width="10.625" style="7" customWidth="1"/>
    <col min="22" max="32" width="10.625" style="4" customWidth="1"/>
    <col min="33" max="34" width="10.625" style="2" customWidth="1"/>
    <col min="35" max="40" width="10.625" style="4" customWidth="1"/>
    <col min="41" max="16384" width="9" style="2"/>
  </cols>
  <sheetData>
    <row r="1" spans="1:40" ht="26.25" customHeight="1" x14ac:dyDescent="0.15">
      <c r="A1" s="67" t="s">
        <v>145</v>
      </c>
      <c r="B1" s="65" t="s">
        <v>119</v>
      </c>
      <c r="C1" s="65"/>
      <c r="D1" s="65"/>
      <c r="E1" s="65"/>
      <c r="F1" s="65"/>
      <c r="G1" s="65"/>
      <c r="H1" s="65"/>
      <c r="I1" s="65"/>
      <c r="J1" s="65"/>
      <c r="K1" s="65"/>
      <c r="L1" s="21" t="s">
        <v>118</v>
      </c>
      <c r="M1" s="2" t="s">
        <v>81</v>
      </c>
      <c r="O1" s="2"/>
      <c r="P1" s="2"/>
      <c r="Q1" s="2"/>
      <c r="R1" s="2"/>
      <c r="S1" s="2"/>
      <c r="T1" s="2"/>
      <c r="U1" s="2"/>
      <c r="V1" s="2"/>
      <c r="W1" s="2"/>
      <c r="X1" s="2"/>
      <c r="Y1" s="2"/>
      <c r="Z1" s="2"/>
      <c r="AA1" s="2"/>
      <c r="AB1" s="2"/>
      <c r="AC1" s="2"/>
      <c r="AD1" s="2"/>
      <c r="AE1" s="2"/>
      <c r="AF1" s="2"/>
      <c r="AI1" s="2"/>
      <c r="AJ1" s="2"/>
      <c r="AK1" s="2"/>
      <c r="AL1" s="2"/>
      <c r="AM1" s="2"/>
      <c r="AN1" s="2"/>
    </row>
    <row r="2" spans="1:40" ht="40.5" customHeight="1" x14ac:dyDescent="0.15">
      <c r="A2" s="19"/>
      <c r="B2" s="52" t="s">
        <v>83</v>
      </c>
      <c r="C2" s="17" t="s">
        <v>33</v>
      </c>
      <c r="D2" s="20" t="s">
        <v>126</v>
      </c>
      <c r="E2" s="8" t="s">
        <v>10</v>
      </c>
      <c r="F2" s="8" t="s">
        <v>8</v>
      </c>
      <c r="G2" s="8" t="s">
        <v>16</v>
      </c>
      <c r="H2" s="8" t="s">
        <v>24</v>
      </c>
      <c r="I2" s="8" t="s">
        <v>84</v>
      </c>
      <c r="J2" s="8" t="s">
        <v>11</v>
      </c>
      <c r="K2" s="8" t="s">
        <v>20</v>
      </c>
      <c r="L2" s="8" t="s">
        <v>5</v>
      </c>
      <c r="M2" s="8" t="s">
        <v>6</v>
      </c>
      <c r="N2" s="8" t="s">
        <v>12</v>
      </c>
      <c r="O2" s="8" t="s">
        <v>1</v>
      </c>
      <c r="P2" s="8" t="s">
        <v>17</v>
      </c>
      <c r="Q2" s="8" t="s">
        <v>3</v>
      </c>
      <c r="R2" s="8" t="s">
        <v>7</v>
      </c>
      <c r="S2" s="8" t="s">
        <v>21</v>
      </c>
      <c r="T2" s="8" t="s">
        <v>19</v>
      </c>
      <c r="U2" s="8" t="s">
        <v>13</v>
      </c>
      <c r="V2" s="8" t="s">
        <v>129</v>
      </c>
      <c r="W2" s="8" t="s">
        <v>14</v>
      </c>
      <c r="X2" s="8" t="s">
        <v>0</v>
      </c>
      <c r="Y2" s="8" t="s">
        <v>15</v>
      </c>
      <c r="Z2" s="8" t="s">
        <v>18</v>
      </c>
      <c r="AA2" s="8" t="s">
        <v>22</v>
      </c>
      <c r="AB2" s="8" t="s">
        <v>2</v>
      </c>
      <c r="AC2" s="8" t="s">
        <v>4</v>
      </c>
      <c r="AD2" s="9" t="s">
        <v>9</v>
      </c>
      <c r="AE2" s="9" t="s">
        <v>26</v>
      </c>
      <c r="AF2" s="9" t="s">
        <v>25</v>
      </c>
      <c r="AG2" s="9" t="s">
        <v>30</v>
      </c>
      <c r="AH2" s="10" t="s">
        <v>31</v>
      </c>
      <c r="AI2" s="9" t="s">
        <v>27</v>
      </c>
      <c r="AJ2" s="9" t="s">
        <v>32</v>
      </c>
      <c r="AK2" s="9" t="s">
        <v>23</v>
      </c>
      <c r="AL2" s="18" t="s">
        <v>29</v>
      </c>
      <c r="AM2" s="18" t="s">
        <v>28</v>
      </c>
      <c r="AN2" s="18" t="s">
        <v>128</v>
      </c>
    </row>
    <row r="3" spans="1:40" s="1" customFormat="1" ht="29.25" customHeight="1" x14ac:dyDescent="0.15">
      <c r="A3" s="53" t="s">
        <v>35</v>
      </c>
      <c r="B3" s="66" t="s">
        <v>134</v>
      </c>
      <c r="C3" s="35">
        <f t="shared" ref="C3:AN3" si="0">SUM(C4:C41)</f>
        <v>0</v>
      </c>
      <c r="D3" s="36">
        <f t="shared" si="0"/>
        <v>46324674</v>
      </c>
      <c r="E3" s="36">
        <f t="shared" si="0"/>
        <v>510155</v>
      </c>
      <c r="F3" s="36">
        <f t="shared" si="0"/>
        <v>415241</v>
      </c>
      <c r="G3" s="36">
        <f t="shared" si="0"/>
        <v>0</v>
      </c>
      <c r="H3" s="36">
        <f t="shared" si="0"/>
        <v>0</v>
      </c>
      <c r="I3" s="36">
        <f t="shared" si="0"/>
        <v>0</v>
      </c>
      <c r="J3" s="36">
        <f t="shared" si="0"/>
        <v>815943</v>
      </c>
      <c r="K3" s="36">
        <f t="shared" si="0"/>
        <v>0</v>
      </c>
      <c r="L3" s="36">
        <f t="shared" si="0"/>
        <v>577702</v>
      </c>
      <c r="M3" s="36">
        <f t="shared" si="0"/>
        <v>1138457</v>
      </c>
      <c r="N3" s="36">
        <f t="shared" si="0"/>
        <v>4556137</v>
      </c>
      <c r="O3" s="36">
        <f t="shared" si="0"/>
        <v>0</v>
      </c>
      <c r="P3" s="36">
        <f t="shared" si="0"/>
        <v>0</v>
      </c>
      <c r="Q3" s="36">
        <f t="shared" si="0"/>
        <v>2827313</v>
      </c>
      <c r="R3" s="36">
        <f t="shared" si="0"/>
        <v>3365100</v>
      </c>
      <c r="S3" s="36">
        <f t="shared" si="0"/>
        <v>0</v>
      </c>
      <c r="T3" s="36">
        <f t="shared" si="0"/>
        <v>0</v>
      </c>
      <c r="U3" s="36">
        <f t="shared" si="0"/>
        <v>241939</v>
      </c>
      <c r="V3" s="36">
        <f t="shared" si="0"/>
        <v>11006840</v>
      </c>
      <c r="W3" s="36">
        <f t="shared" si="0"/>
        <v>0</v>
      </c>
      <c r="X3" s="36">
        <f t="shared" si="0"/>
        <v>1057274</v>
      </c>
      <c r="Y3" s="36">
        <f t="shared" si="0"/>
        <v>0</v>
      </c>
      <c r="Z3" s="36">
        <f t="shared" si="0"/>
        <v>0</v>
      </c>
      <c r="AA3" s="36">
        <f t="shared" si="0"/>
        <v>0</v>
      </c>
      <c r="AB3" s="36">
        <f t="shared" si="0"/>
        <v>1760502</v>
      </c>
      <c r="AC3" s="36">
        <f t="shared" si="0"/>
        <v>4789057</v>
      </c>
      <c r="AD3" s="36">
        <f t="shared" si="0"/>
        <v>19420023</v>
      </c>
      <c r="AE3" s="36">
        <f t="shared" si="0"/>
        <v>3605224</v>
      </c>
      <c r="AF3" s="36">
        <f t="shared" si="0"/>
        <v>0</v>
      </c>
      <c r="AG3" s="36">
        <f t="shared" si="0"/>
        <v>0</v>
      </c>
      <c r="AH3" s="36">
        <f t="shared" si="0"/>
        <v>0</v>
      </c>
      <c r="AI3" s="36">
        <f t="shared" si="0"/>
        <v>4916907</v>
      </c>
      <c r="AJ3" s="36">
        <f t="shared" si="0"/>
        <v>18554908</v>
      </c>
      <c r="AK3" s="36">
        <f t="shared" si="0"/>
        <v>0</v>
      </c>
      <c r="AL3" s="36">
        <f t="shared" si="0"/>
        <v>385332</v>
      </c>
      <c r="AM3" s="36">
        <f t="shared" si="0"/>
        <v>0</v>
      </c>
      <c r="AN3" s="37">
        <f t="shared" si="0"/>
        <v>0</v>
      </c>
    </row>
    <row r="4" spans="1:40" x14ac:dyDescent="0.15">
      <c r="A4" s="38" t="s">
        <v>127</v>
      </c>
      <c r="B4" s="47">
        <f t="shared" ref="B4:B41" si="1">SUM(C4:AN4)</f>
        <v>55393492</v>
      </c>
      <c r="C4" s="32">
        <v>0</v>
      </c>
      <c r="D4" s="34">
        <v>136554</v>
      </c>
      <c r="E4" s="34">
        <v>510155</v>
      </c>
      <c r="F4" s="34">
        <v>318538</v>
      </c>
      <c r="G4" s="34">
        <v>0</v>
      </c>
      <c r="H4" s="34">
        <v>0</v>
      </c>
      <c r="I4" s="34">
        <v>0</v>
      </c>
      <c r="J4" s="34">
        <v>267741</v>
      </c>
      <c r="K4" s="34">
        <v>0</v>
      </c>
      <c r="L4" s="34">
        <v>176034</v>
      </c>
      <c r="M4" s="34">
        <v>1032365</v>
      </c>
      <c r="N4" s="34">
        <v>2961626</v>
      </c>
      <c r="O4" s="34">
        <v>0</v>
      </c>
      <c r="P4" s="34">
        <v>0</v>
      </c>
      <c r="Q4" s="34">
        <v>0</v>
      </c>
      <c r="R4" s="34">
        <v>3365099</v>
      </c>
      <c r="S4" s="34">
        <v>0</v>
      </c>
      <c r="T4" s="34">
        <v>0</v>
      </c>
      <c r="U4" s="34">
        <v>114225</v>
      </c>
      <c r="V4" s="34">
        <v>10577193</v>
      </c>
      <c r="W4" s="34">
        <v>0</v>
      </c>
      <c r="X4" s="34">
        <v>1057274</v>
      </c>
      <c r="Y4" s="34">
        <v>0</v>
      </c>
      <c r="Z4" s="34">
        <v>0</v>
      </c>
      <c r="AA4" s="34">
        <v>0</v>
      </c>
      <c r="AB4" s="34">
        <v>1759152</v>
      </c>
      <c r="AC4" s="34">
        <v>4716890</v>
      </c>
      <c r="AD4" s="34">
        <v>15340425</v>
      </c>
      <c r="AE4" s="34">
        <v>2200646</v>
      </c>
      <c r="AF4" s="34">
        <v>0</v>
      </c>
      <c r="AG4" s="34">
        <v>0</v>
      </c>
      <c r="AH4" s="34">
        <v>0</v>
      </c>
      <c r="AI4" s="34">
        <v>4829299</v>
      </c>
      <c r="AJ4" s="34">
        <v>5644944</v>
      </c>
      <c r="AK4" s="34">
        <v>0</v>
      </c>
      <c r="AL4" s="34">
        <v>385332</v>
      </c>
      <c r="AM4" s="34">
        <v>0</v>
      </c>
      <c r="AN4" s="39">
        <v>0</v>
      </c>
    </row>
    <row r="5" spans="1:40" s="1" customFormat="1" x14ac:dyDescent="0.15">
      <c r="A5" s="40" t="s">
        <v>126</v>
      </c>
      <c r="B5" s="48">
        <f t="shared" si="1"/>
        <v>12114428</v>
      </c>
      <c r="C5" s="34">
        <v>0</v>
      </c>
      <c r="D5" s="32">
        <v>0</v>
      </c>
      <c r="E5" s="33">
        <v>0</v>
      </c>
      <c r="F5" s="33">
        <v>5465</v>
      </c>
      <c r="G5" s="33">
        <v>0</v>
      </c>
      <c r="H5" s="33">
        <v>0</v>
      </c>
      <c r="I5" s="33">
        <v>0</v>
      </c>
      <c r="J5" s="33">
        <v>548202</v>
      </c>
      <c r="K5" s="33">
        <v>0</v>
      </c>
      <c r="L5" s="33">
        <v>31924</v>
      </c>
      <c r="M5" s="33">
        <v>106092</v>
      </c>
      <c r="N5" s="33">
        <v>514092</v>
      </c>
      <c r="O5" s="33">
        <v>0</v>
      </c>
      <c r="P5" s="33">
        <v>0</v>
      </c>
      <c r="Q5" s="33">
        <v>2827313</v>
      </c>
      <c r="R5" s="33">
        <v>1</v>
      </c>
      <c r="S5" s="33">
        <v>0</v>
      </c>
      <c r="T5" s="33">
        <v>0</v>
      </c>
      <c r="U5" s="33">
        <v>0</v>
      </c>
      <c r="V5" s="33">
        <v>261062</v>
      </c>
      <c r="W5" s="33">
        <v>0</v>
      </c>
      <c r="X5" s="33">
        <v>0</v>
      </c>
      <c r="Y5" s="33">
        <v>0</v>
      </c>
      <c r="Z5" s="33">
        <v>0</v>
      </c>
      <c r="AA5" s="33">
        <v>0</v>
      </c>
      <c r="AB5" s="33">
        <v>1350</v>
      </c>
      <c r="AC5" s="33">
        <v>12246</v>
      </c>
      <c r="AD5" s="33">
        <v>675749</v>
      </c>
      <c r="AE5" s="33">
        <v>1394059</v>
      </c>
      <c r="AF5" s="33">
        <v>0</v>
      </c>
      <c r="AG5" s="33">
        <v>0</v>
      </c>
      <c r="AH5" s="33">
        <v>0</v>
      </c>
      <c r="AI5" s="33">
        <v>40385</v>
      </c>
      <c r="AJ5" s="33">
        <v>5696488</v>
      </c>
      <c r="AK5" s="33">
        <v>0</v>
      </c>
      <c r="AL5" s="33">
        <v>0</v>
      </c>
      <c r="AM5" s="33">
        <v>0</v>
      </c>
      <c r="AN5" s="41">
        <v>0</v>
      </c>
    </row>
    <row r="6" spans="1:40" x14ac:dyDescent="0.15">
      <c r="A6" s="42" t="s">
        <v>10</v>
      </c>
      <c r="B6" s="48">
        <f t="shared" si="1"/>
        <v>332549</v>
      </c>
      <c r="C6" s="33">
        <v>0</v>
      </c>
      <c r="D6" s="33">
        <v>0</v>
      </c>
      <c r="E6" s="32">
        <v>0</v>
      </c>
      <c r="F6" s="33">
        <v>90762</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241787</v>
      </c>
      <c r="AK6" s="33">
        <v>0</v>
      </c>
      <c r="AL6" s="33">
        <v>0</v>
      </c>
      <c r="AM6" s="33">
        <v>0</v>
      </c>
      <c r="AN6" s="41">
        <v>0</v>
      </c>
    </row>
    <row r="7" spans="1:40" x14ac:dyDescent="0.15">
      <c r="A7" s="42" t="s">
        <v>8</v>
      </c>
      <c r="B7" s="48">
        <f t="shared" si="1"/>
        <v>266473</v>
      </c>
      <c r="C7" s="33">
        <v>0</v>
      </c>
      <c r="D7" s="33">
        <v>130368</v>
      </c>
      <c r="E7" s="33">
        <v>0</v>
      </c>
      <c r="F7" s="32">
        <v>0</v>
      </c>
      <c r="G7" s="33">
        <v>0</v>
      </c>
      <c r="H7" s="33">
        <v>0</v>
      </c>
      <c r="I7" s="33">
        <v>0</v>
      </c>
      <c r="J7" s="33">
        <v>0</v>
      </c>
      <c r="K7" s="33">
        <v>0</v>
      </c>
      <c r="L7" s="33">
        <v>0</v>
      </c>
      <c r="M7" s="33">
        <v>0</v>
      </c>
      <c r="N7" s="33">
        <v>0</v>
      </c>
      <c r="O7" s="33">
        <v>0</v>
      </c>
      <c r="P7" s="33">
        <v>0</v>
      </c>
      <c r="Q7" s="33">
        <v>0</v>
      </c>
      <c r="R7" s="33">
        <v>0</v>
      </c>
      <c r="S7" s="33">
        <v>0</v>
      </c>
      <c r="T7" s="33">
        <v>0</v>
      </c>
      <c r="U7" s="33">
        <v>0</v>
      </c>
      <c r="V7" s="33">
        <v>136093</v>
      </c>
      <c r="W7" s="33">
        <v>0</v>
      </c>
      <c r="X7" s="33">
        <v>0</v>
      </c>
      <c r="Y7" s="33">
        <v>0</v>
      </c>
      <c r="Z7" s="33">
        <v>0</v>
      </c>
      <c r="AA7" s="33">
        <v>0</v>
      </c>
      <c r="AB7" s="33">
        <v>0</v>
      </c>
      <c r="AC7" s="33">
        <v>0</v>
      </c>
      <c r="AD7" s="33">
        <v>0</v>
      </c>
      <c r="AE7" s="33">
        <v>0</v>
      </c>
      <c r="AF7" s="33">
        <v>0</v>
      </c>
      <c r="AG7" s="33">
        <v>0</v>
      </c>
      <c r="AH7" s="33">
        <v>0</v>
      </c>
      <c r="AI7" s="33">
        <v>0</v>
      </c>
      <c r="AJ7" s="33">
        <v>12</v>
      </c>
      <c r="AK7" s="33">
        <v>0</v>
      </c>
      <c r="AL7" s="33">
        <v>0</v>
      </c>
      <c r="AM7" s="33">
        <v>0</v>
      </c>
      <c r="AN7" s="41">
        <v>0</v>
      </c>
    </row>
    <row r="8" spans="1:40" x14ac:dyDescent="0.15">
      <c r="A8" s="42" t="s">
        <v>16</v>
      </c>
      <c r="B8" s="48">
        <f t="shared" si="1"/>
        <v>0</v>
      </c>
      <c r="C8" s="33">
        <v>0</v>
      </c>
      <c r="D8" s="33">
        <v>0</v>
      </c>
      <c r="E8" s="33">
        <v>0</v>
      </c>
      <c r="F8" s="33">
        <v>0</v>
      </c>
      <c r="G8" s="32">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41">
        <v>0</v>
      </c>
    </row>
    <row r="9" spans="1:40" x14ac:dyDescent="0.15">
      <c r="A9" s="42" t="s">
        <v>24</v>
      </c>
      <c r="B9" s="48">
        <f t="shared" si="1"/>
        <v>0</v>
      </c>
      <c r="C9" s="33">
        <v>0</v>
      </c>
      <c r="D9" s="33">
        <v>0</v>
      </c>
      <c r="E9" s="33">
        <v>0</v>
      </c>
      <c r="F9" s="33">
        <v>0</v>
      </c>
      <c r="G9" s="33">
        <v>0</v>
      </c>
      <c r="H9" s="32">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c r="AF9" s="33">
        <v>0</v>
      </c>
      <c r="AG9" s="33">
        <v>0</v>
      </c>
      <c r="AH9" s="33">
        <v>0</v>
      </c>
      <c r="AI9" s="33">
        <v>0</v>
      </c>
      <c r="AJ9" s="33">
        <v>0</v>
      </c>
      <c r="AK9" s="33">
        <v>0</v>
      </c>
      <c r="AL9" s="33">
        <v>0</v>
      </c>
      <c r="AM9" s="33">
        <v>0</v>
      </c>
      <c r="AN9" s="41">
        <v>0</v>
      </c>
    </row>
    <row r="10" spans="1:40" x14ac:dyDescent="0.15">
      <c r="A10" s="42" t="s">
        <v>84</v>
      </c>
      <c r="B10" s="48">
        <f t="shared" si="1"/>
        <v>0</v>
      </c>
      <c r="C10" s="33">
        <v>0</v>
      </c>
      <c r="D10" s="33">
        <v>0</v>
      </c>
      <c r="E10" s="33">
        <v>0</v>
      </c>
      <c r="F10" s="33">
        <v>0</v>
      </c>
      <c r="G10" s="33">
        <v>0</v>
      </c>
      <c r="H10" s="33">
        <v>0</v>
      </c>
      <c r="I10" s="32">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41">
        <v>0</v>
      </c>
    </row>
    <row r="11" spans="1:40" x14ac:dyDescent="0.15">
      <c r="A11" s="42" t="s">
        <v>11</v>
      </c>
      <c r="B11" s="48">
        <f t="shared" si="1"/>
        <v>45156</v>
      </c>
      <c r="C11" s="33">
        <v>0</v>
      </c>
      <c r="D11" s="33">
        <v>45156</v>
      </c>
      <c r="E11" s="33">
        <v>0</v>
      </c>
      <c r="F11" s="33">
        <v>0</v>
      </c>
      <c r="G11" s="33">
        <v>0</v>
      </c>
      <c r="H11" s="33">
        <v>0</v>
      </c>
      <c r="I11" s="33">
        <v>0</v>
      </c>
      <c r="J11" s="32">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41">
        <v>0</v>
      </c>
    </row>
    <row r="12" spans="1:40" x14ac:dyDescent="0.15">
      <c r="A12" s="42" t="s">
        <v>20</v>
      </c>
      <c r="B12" s="48">
        <f t="shared" si="1"/>
        <v>0</v>
      </c>
      <c r="C12" s="33">
        <v>0</v>
      </c>
      <c r="D12" s="33">
        <v>0</v>
      </c>
      <c r="E12" s="33">
        <v>0</v>
      </c>
      <c r="F12" s="33">
        <v>0</v>
      </c>
      <c r="G12" s="33">
        <v>0</v>
      </c>
      <c r="H12" s="33">
        <v>0</v>
      </c>
      <c r="I12" s="33">
        <v>0</v>
      </c>
      <c r="J12" s="33">
        <v>0</v>
      </c>
      <c r="K12" s="32">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41">
        <v>0</v>
      </c>
    </row>
    <row r="13" spans="1:40" x14ac:dyDescent="0.15">
      <c r="A13" s="42" t="s">
        <v>5</v>
      </c>
      <c r="B13" s="48">
        <f t="shared" si="1"/>
        <v>52378</v>
      </c>
      <c r="C13" s="33">
        <v>0</v>
      </c>
      <c r="D13" s="33">
        <v>52378</v>
      </c>
      <c r="E13" s="33">
        <v>0</v>
      </c>
      <c r="F13" s="33">
        <v>0</v>
      </c>
      <c r="G13" s="33">
        <v>0</v>
      </c>
      <c r="H13" s="33">
        <v>0</v>
      </c>
      <c r="I13" s="33">
        <v>0</v>
      </c>
      <c r="J13" s="33">
        <v>0</v>
      </c>
      <c r="K13" s="33">
        <v>0</v>
      </c>
      <c r="L13" s="32">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41">
        <v>0</v>
      </c>
    </row>
    <row r="14" spans="1:40" x14ac:dyDescent="0.15">
      <c r="A14" s="42" t="s">
        <v>6</v>
      </c>
      <c r="B14" s="48">
        <f t="shared" si="1"/>
        <v>1071564</v>
      </c>
      <c r="C14" s="33">
        <v>0</v>
      </c>
      <c r="D14" s="33">
        <v>1071564</v>
      </c>
      <c r="E14" s="33">
        <v>0</v>
      </c>
      <c r="F14" s="33">
        <v>0</v>
      </c>
      <c r="G14" s="33">
        <v>0</v>
      </c>
      <c r="H14" s="33">
        <v>0</v>
      </c>
      <c r="I14" s="33">
        <v>0</v>
      </c>
      <c r="J14" s="33">
        <v>0</v>
      </c>
      <c r="K14" s="33">
        <v>0</v>
      </c>
      <c r="L14" s="33">
        <v>0</v>
      </c>
      <c r="M14" s="32">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41">
        <v>0</v>
      </c>
    </row>
    <row r="15" spans="1:40" x14ac:dyDescent="0.15">
      <c r="A15" s="42" t="s">
        <v>12</v>
      </c>
      <c r="B15" s="48">
        <f t="shared" si="1"/>
        <v>5488451</v>
      </c>
      <c r="C15" s="33">
        <v>0</v>
      </c>
      <c r="D15" s="33">
        <v>5336978</v>
      </c>
      <c r="E15" s="33">
        <v>0</v>
      </c>
      <c r="F15" s="33">
        <v>0</v>
      </c>
      <c r="G15" s="33">
        <v>0</v>
      </c>
      <c r="H15" s="33">
        <v>0</v>
      </c>
      <c r="I15" s="33">
        <v>0</v>
      </c>
      <c r="J15" s="33">
        <v>0</v>
      </c>
      <c r="K15" s="33">
        <v>0</v>
      </c>
      <c r="L15" s="33">
        <v>0</v>
      </c>
      <c r="M15" s="33">
        <v>0</v>
      </c>
      <c r="N15" s="32">
        <v>0</v>
      </c>
      <c r="O15" s="33">
        <v>0</v>
      </c>
      <c r="P15" s="33">
        <v>0</v>
      </c>
      <c r="Q15" s="33">
        <v>0</v>
      </c>
      <c r="R15" s="33">
        <v>0</v>
      </c>
      <c r="S15" s="33">
        <v>0</v>
      </c>
      <c r="T15" s="33">
        <v>0</v>
      </c>
      <c r="U15" s="33">
        <v>0</v>
      </c>
      <c r="V15" s="33">
        <v>0</v>
      </c>
      <c r="W15" s="33">
        <v>0</v>
      </c>
      <c r="X15" s="33">
        <v>0</v>
      </c>
      <c r="Y15" s="33">
        <v>0</v>
      </c>
      <c r="Z15" s="33">
        <v>0</v>
      </c>
      <c r="AA15" s="33">
        <v>0</v>
      </c>
      <c r="AB15" s="33">
        <v>0</v>
      </c>
      <c r="AC15" s="33">
        <v>0</v>
      </c>
      <c r="AD15" s="33">
        <v>65614</v>
      </c>
      <c r="AE15" s="33">
        <v>0</v>
      </c>
      <c r="AF15" s="33">
        <v>0</v>
      </c>
      <c r="AG15" s="33">
        <v>0</v>
      </c>
      <c r="AH15" s="33">
        <v>0</v>
      </c>
      <c r="AI15" s="33">
        <v>0</v>
      </c>
      <c r="AJ15" s="33">
        <v>85859</v>
      </c>
      <c r="AK15" s="33">
        <v>0</v>
      </c>
      <c r="AL15" s="33">
        <v>0</v>
      </c>
      <c r="AM15" s="33">
        <v>0</v>
      </c>
      <c r="AN15" s="41">
        <v>0</v>
      </c>
    </row>
    <row r="16" spans="1:40" x14ac:dyDescent="0.15">
      <c r="A16" s="42" t="s">
        <v>1</v>
      </c>
      <c r="B16" s="48">
        <f t="shared" si="1"/>
        <v>0</v>
      </c>
      <c r="C16" s="33">
        <v>0</v>
      </c>
      <c r="D16" s="33">
        <v>0</v>
      </c>
      <c r="E16" s="33">
        <v>0</v>
      </c>
      <c r="F16" s="33">
        <v>0</v>
      </c>
      <c r="G16" s="33">
        <v>0</v>
      </c>
      <c r="H16" s="33">
        <v>0</v>
      </c>
      <c r="I16" s="33">
        <v>0</v>
      </c>
      <c r="J16" s="33">
        <v>0</v>
      </c>
      <c r="K16" s="33">
        <v>0</v>
      </c>
      <c r="L16" s="33">
        <v>0</v>
      </c>
      <c r="M16" s="33">
        <v>0</v>
      </c>
      <c r="N16" s="33">
        <v>0</v>
      </c>
      <c r="O16" s="32">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41">
        <v>0</v>
      </c>
    </row>
    <row r="17" spans="1:40" x14ac:dyDescent="0.15">
      <c r="A17" s="42" t="s">
        <v>17</v>
      </c>
      <c r="B17" s="48">
        <f t="shared" si="1"/>
        <v>0</v>
      </c>
      <c r="C17" s="33">
        <v>0</v>
      </c>
      <c r="D17" s="33">
        <v>0</v>
      </c>
      <c r="E17" s="33">
        <v>0</v>
      </c>
      <c r="F17" s="33">
        <v>0</v>
      </c>
      <c r="G17" s="33">
        <v>0</v>
      </c>
      <c r="H17" s="33">
        <v>0</v>
      </c>
      <c r="I17" s="33">
        <v>0</v>
      </c>
      <c r="J17" s="33">
        <v>0</v>
      </c>
      <c r="K17" s="33">
        <v>0</v>
      </c>
      <c r="L17" s="33">
        <v>0</v>
      </c>
      <c r="M17" s="33">
        <v>0</v>
      </c>
      <c r="N17" s="33">
        <v>0</v>
      </c>
      <c r="O17" s="33">
        <v>0</v>
      </c>
      <c r="P17" s="32">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41">
        <v>0</v>
      </c>
    </row>
    <row r="18" spans="1:40" x14ac:dyDescent="0.15">
      <c r="A18" s="42" t="s">
        <v>3</v>
      </c>
      <c r="B18" s="48">
        <f t="shared" si="1"/>
        <v>0</v>
      </c>
      <c r="C18" s="33">
        <v>0</v>
      </c>
      <c r="D18" s="33">
        <v>0</v>
      </c>
      <c r="E18" s="33">
        <v>0</v>
      </c>
      <c r="F18" s="33">
        <v>0</v>
      </c>
      <c r="G18" s="33">
        <v>0</v>
      </c>
      <c r="H18" s="33">
        <v>0</v>
      </c>
      <c r="I18" s="33">
        <v>0</v>
      </c>
      <c r="J18" s="33">
        <v>0</v>
      </c>
      <c r="K18" s="33">
        <v>0</v>
      </c>
      <c r="L18" s="33">
        <v>0</v>
      </c>
      <c r="M18" s="33">
        <v>0</v>
      </c>
      <c r="N18" s="33">
        <v>0</v>
      </c>
      <c r="O18" s="33">
        <v>0</v>
      </c>
      <c r="P18" s="33">
        <v>0</v>
      </c>
      <c r="Q18" s="32">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41">
        <v>0</v>
      </c>
    </row>
    <row r="19" spans="1:40" x14ac:dyDescent="0.15">
      <c r="A19" s="42" t="s">
        <v>7</v>
      </c>
      <c r="B19" s="48">
        <f t="shared" si="1"/>
        <v>2051147</v>
      </c>
      <c r="C19" s="33">
        <v>0</v>
      </c>
      <c r="D19" s="33">
        <v>1836849</v>
      </c>
      <c r="E19" s="33">
        <v>0</v>
      </c>
      <c r="F19" s="33">
        <v>0</v>
      </c>
      <c r="G19" s="33">
        <v>0</v>
      </c>
      <c r="H19" s="33">
        <v>0</v>
      </c>
      <c r="I19" s="33">
        <v>0</v>
      </c>
      <c r="J19" s="33">
        <v>0</v>
      </c>
      <c r="K19" s="33">
        <v>0</v>
      </c>
      <c r="L19" s="33">
        <v>0</v>
      </c>
      <c r="M19" s="33">
        <v>0</v>
      </c>
      <c r="N19" s="33">
        <v>214298</v>
      </c>
      <c r="O19" s="33">
        <v>0</v>
      </c>
      <c r="P19" s="33">
        <v>0</v>
      </c>
      <c r="Q19" s="33">
        <v>0</v>
      </c>
      <c r="R19" s="32">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41">
        <v>0</v>
      </c>
    </row>
    <row r="20" spans="1:40" x14ac:dyDescent="0.15">
      <c r="A20" s="42" t="s">
        <v>21</v>
      </c>
      <c r="B20" s="48">
        <f t="shared" si="1"/>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2">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41">
        <v>0</v>
      </c>
    </row>
    <row r="21" spans="1:40" x14ac:dyDescent="0.15">
      <c r="A21" s="42" t="s">
        <v>19</v>
      </c>
      <c r="B21" s="48">
        <f t="shared" si="1"/>
        <v>0</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2">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41">
        <v>0</v>
      </c>
    </row>
    <row r="22" spans="1:40" x14ac:dyDescent="0.15">
      <c r="A22" s="42" t="s">
        <v>13</v>
      </c>
      <c r="B22" s="48">
        <f t="shared" si="1"/>
        <v>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2">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41">
        <v>0</v>
      </c>
    </row>
    <row r="23" spans="1:40" x14ac:dyDescent="0.15">
      <c r="A23" s="42" t="s">
        <v>129</v>
      </c>
      <c r="B23" s="48">
        <f t="shared" si="1"/>
        <v>10487736</v>
      </c>
      <c r="C23" s="33">
        <v>0</v>
      </c>
      <c r="D23" s="33">
        <v>9557045</v>
      </c>
      <c r="E23" s="33">
        <v>0</v>
      </c>
      <c r="F23" s="33">
        <v>0</v>
      </c>
      <c r="G23" s="33">
        <v>0</v>
      </c>
      <c r="H23" s="33">
        <v>0</v>
      </c>
      <c r="I23" s="33">
        <v>0</v>
      </c>
      <c r="J23" s="33">
        <v>0</v>
      </c>
      <c r="K23" s="33">
        <v>0</v>
      </c>
      <c r="L23" s="33">
        <v>0</v>
      </c>
      <c r="M23" s="33">
        <v>0</v>
      </c>
      <c r="N23" s="33">
        <v>763464</v>
      </c>
      <c r="O23" s="33">
        <v>0</v>
      </c>
      <c r="P23" s="33">
        <v>0</v>
      </c>
      <c r="Q23" s="33">
        <v>0</v>
      </c>
      <c r="R23" s="33">
        <v>0</v>
      </c>
      <c r="S23" s="33">
        <v>0</v>
      </c>
      <c r="T23" s="33">
        <v>0</v>
      </c>
      <c r="U23" s="33">
        <v>0</v>
      </c>
      <c r="V23" s="32">
        <v>0</v>
      </c>
      <c r="W23" s="33">
        <v>0</v>
      </c>
      <c r="X23" s="33">
        <v>0</v>
      </c>
      <c r="Y23" s="33">
        <v>0</v>
      </c>
      <c r="Z23" s="33">
        <v>0</v>
      </c>
      <c r="AA23" s="33">
        <v>0</v>
      </c>
      <c r="AB23" s="33">
        <v>0</v>
      </c>
      <c r="AC23" s="33">
        <v>58727</v>
      </c>
      <c r="AD23" s="33">
        <v>136</v>
      </c>
      <c r="AE23" s="33">
        <v>0</v>
      </c>
      <c r="AF23" s="33">
        <v>0</v>
      </c>
      <c r="AG23" s="33">
        <v>0</v>
      </c>
      <c r="AH23" s="33">
        <v>0</v>
      </c>
      <c r="AI23" s="33">
        <v>0</v>
      </c>
      <c r="AJ23" s="33">
        <v>108364</v>
      </c>
      <c r="AK23" s="33">
        <v>0</v>
      </c>
      <c r="AL23" s="33">
        <v>0</v>
      </c>
      <c r="AM23" s="33">
        <v>0</v>
      </c>
      <c r="AN23" s="41">
        <v>0</v>
      </c>
    </row>
    <row r="24" spans="1:40" x14ac:dyDescent="0.15">
      <c r="A24" s="42" t="s">
        <v>14</v>
      </c>
      <c r="B24" s="48">
        <f t="shared" si="1"/>
        <v>0</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2">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41">
        <v>0</v>
      </c>
    </row>
    <row r="25" spans="1:40" x14ac:dyDescent="0.15">
      <c r="A25" s="42" t="s">
        <v>0</v>
      </c>
      <c r="B25" s="48">
        <f t="shared" si="1"/>
        <v>935000</v>
      </c>
      <c r="C25" s="33">
        <v>0</v>
      </c>
      <c r="D25" s="33">
        <v>935000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2">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41">
        <v>0</v>
      </c>
    </row>
    <row r="26" spans="1:40" x14ac:dyDescent="0.15">
      <c r="A26" s="42" t="s">
        <v>15</v>
      </c>
      <c r="B26" s="48">
        <f t="shared" si="1"/>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2">
        <v>0</v>
      </c>
      <c r="Z26" s="33">
        <v>0</v>
      </c>
      <c r="AA26" s="33">
        <v>0</v>
      </c>
      <c r="AB26" s="33">
        <v>0</v>
      </c>
      <c r="AC26" s="33">
        <v>0</v>
      </c>
      <c r="AD26" s="33">
        <v>0</v>
      </c>
      <c r="AE26" s="33">
        <v>0</v>
      </c>
      <c r="AF26" s="33">
        <v>0</v>
      </c>
      <c r="AG26" s="33">
        <v>0</v>
      </c>
      <c r="AH26" s="33">
        <v>0</v>
      </c>
      <c r="AI26" s="33">
        <v>0</v>
      </c>
      <c r="AJ26" s="33">
        <v>0</v>
      </c>
      <c r="AK26" s="33">
        <v>0</v>
      </c>
      <c r="AL26" s="33">
        <v>0</v>
      </c>
      <c r="AM26" s="33">
        <v>0</v>
      </c>
      <c r="AN26" s="41">
        <v>0</v>
      </c>
    </row>
    <row r="27" spans="1:40" x14ac:dyDescent="0.15">
      <c r="A27" s="42" t="s">
        <v>34</v>
      </c>
      <c r="B27" s="48">
        <f t="shared" si="1"/>
        <v>0</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2">
        <v>0</v>
      </c>
      <c r="AA27" s="33">
        <v>0</v>
      </c>
      <c r="AB27" s="33">
        <v>0</v>
      </c>
      <c r="AC27" s="33">
        <v>0</v>
      </c>
      <c r="AD27" s="33">
        <v>0</v>
      </c>
      <c r="AE27" s="33">
        <v>0</v>
      </c>
      <c r="AF27" s="33">
        <v>0</v>
      </c>
      <c r="AG27" s="33">
        <v>0</v>
      </c>
      <c r="AH27" s="33">
        <v>0</v>
      </c>
      <c r="AI27" s="33">
        <v>0</v>
      </c>
      <c r="AJ27" s="33">
        <v>0</v>
      </c>
      <c r="AK27" s="33">
        <v>0</v>
      </c>
      <c r="AL27" s="33">
        <v>0</v>
      </c>
      <c r="AM27" s="33">
        <v>0</v>
      </c>
      <c r="AN27" s="41">
        <v>0</v>
      </c>
    </row>
    <row r="28" spans="1:40" x14ac:dyDescent="0.15">
      <c r="A28" s="42" t="s">
        <v>22</v>
      </c>
      <c r="B28" s="48">
        <f t="shared" si="1"/>
        <v>0</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2">
        <v>0</v>
      </c>
      <c r="AB28" s="33">
        <v>0</v>
      </c>
      <c r="AC28" s="33">
        <v>0</v>
      </c>
      <c r="AD28" s="33">
        <v>0</v>
      </c>
      <c r="AE28" s="33">
        <v>0</v>
      </c>
      <c r="AF28" s="33">
        <v>0</v>
      </c>
      <c r="AG28" s="33">
        <v>0</v>
      </c>
      <c r="AH28" s="33">
        <v>0</v>
      </c>
      <c r="AI28" s="33">
        <v>0</v>
      </c>
      <c r="AJ28" s="33">
        <v>0</v>
      </c>
      <c r="AK28" s="33">
        <v>0</v>
      </c>
      <c r="AL28" s="33">
        <v>0</v>
      </c>
      <c r="AM28" s="33">
        <v>0</v>
      </c>
      <c r="AN28" s="41">
        <v>0</v>
      </c>
    </row>
    <row r="29" spans="1:40" x14ac:dyDescent="0.15">
      <c r="A29" s="42" t="s">
        <v>2</v>
      </c>
      <c r="B29" s="48">
        <f t="shared" si="1"/>
        <v>997749</v>
      </c>
      <c r="C29" s="33">
        <v>0</v>
      </c>
      <c r="D29" s="33">
        <v>997749</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2">
        <v>0</v>
      </c>
      <c r="AC29" s="33">
        <v>0</v>
      </c>
      <c r="AD29" s="33">
        <v>0</v>
      </c>
      <c r="AE29" s="33">
        <v>0</v>
      </c>
      <c r="AF29" s="33">
        <v>0</v>
      </c>
      <c r="AG29" s="33">
        <v>0</v>
      </c>
      <c r="AH29" s="33">
        <v>0</v>
      </c>
      <c r="AI29" s="33">
        <v>0</v>
      </c>
      <c r="AJ29" s="33">
        <v>0</v>
      </c>
      <c r="AK29" s="33">
        <v>0</v>
      </c>
      <c r="AL29" s="33">
        <v>0</v>
      </c>
      <c r="AM29" s="33">
        <v>0</v>
      </c>
      <c r="AN29" s="41">
        <v>0</v>
      </c>
    </row>
    <row r="30" spans="1:40" x14ac:dyDescent="0.15">
      <c r="A30" s="42" t="s">
        <v>4</v>
      </c>
      <c r="B30" s="48">
        <f t="shared" si="1"/>
        <v>2460788</v>
      </c>
      <c r="C30" s="33">
        <v>0</v>
      </c>
      <c r="D30" s="33">
        <v>2091044</v>
      </c>
      <c r="E30" s="33">
        <v>0</v>
      </c>
      <c r="F30" s="33">
        <v>0</v>
      </c>
      <c r="G30" s="33">
        <v>0</v>
      </c>
      <c r="H30" s="33">
        <v>0</v>
      </c>
      <c r="I30" s="33">
        <v>0</v>
      </c>
      <c r="J30" s="33">
        <v>0</v>
      </c>
      <c r="K30" s="33">
        <v>0</v>
      </c>
      <c r="L30" s="33">
        <v>369744</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2">
        <v>0</v>
      </c>
      <c r="AD30" s="33">
        <v>0</v>
      </c>
      <c r="AE30" s="33">
        <v>0</v>
      </c>
      <c r="AF30" s="33">
        <v>0</v>
      </c>
      <c r="AG30" s="33">
        <v>0</v>
      </c>
      <c r="AH30" s="33">
        <v>0</v>
      </c>
      <c r="AI30" s="33">
        <v>0</v>
      </c>
      <c r="AJ30" s="33">
        <v>0</v>
      </c>
      <c r="AK30" s="33">
        <v>0</v>
      </c>
      <c r="AL30" s="33">
        <v>0</v>
      </c>
      <c r="AM30" s="33">
        <v>0</v>
      </c>
      <c r="AN30" s="41">
        <v>0</v>
      </c>
    </row>
    <row r="31" spans="1:40" x14ac:dyDescent="0.15">
      <c r="A31" s="28" t="s">
        <v>9</v>
      </c>
      <c r="B31" s="48">
        <f t="shared" si="1"/>
        <v>18907631</v>
      </c>
      <c r="C31" s="33">
        <v>0</v>
      </c>
      <c r="D31" s="33">
        <v>12377526</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60375</v>
      </c>
      <c r="V31" s="33">
        <v>0</v>
      </c>
      <c r="W31" s="33">
        <v>0</v>
      </c>
      <c r="X31" s="33">
        <v>0</v>
      </c>
      <c r="Y31" s="33">
        <v>0</v>
      </c>
      <c r="Z31" s="33">
        <v>0</v>
      </c>
      <c r="AA31" s="33">
        <v>0</v>
      </c>
      <c r="AB31" s="33">
        <v>0</v>
      </c>
      <c r="AC31" s="33">
        <v>0</v>
      </c>
      <c r="AD31" s="32">
        <v>0</v>
      </c>
      <c r="AE31" s="33">
        <v>9325</v>
      </c>
      <c r="AF31" s="33">
        <v>0</v>
      </c>
      <c r="AG31" s="33">
        <v>0</v>
      </c>
      <c r="AH31" s="33">
        <v>0</v>
      </c>
      <c r="AI31" s="33">
        <v>0</v>
      </c>
      <c r="AJ31" s="33">
        <v>6460405</v>
      </c>
      <c r="AK31" s="33">
        <v>0</v>
      </c>
      <c r="AL31" s="33">
        <v>0</v>
      </c>
      <c r="AM31" s="33">
        <v>0</v>
      </c>
      <c r="AN31" s="41">
        <v>0</v>
      </c>
    </row>
    <row r="32" spans="1:40" x14ac:dyDescent="0.15">
      <c r="A32" s="28" t="s">
        <v>26</v>
      </c>
      <c r="B32" s="48">
        <f t="shared" si="1"/>
        <v>2117875</v>
      </c>
      <c r="C32" s="33">
        <v>0</v>
      </c>
      <c r="D32" s="33">
        <v>1799631</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1194</v>
      </c>
      <c r="AD32" s="33">
        <v>1</v>
      </c>
      <c r="AE32" s="32">
        <v>0</v>
      </c>
      <c r="AF32" s="33">
        <v>0</v>
      </c>
      <c r="AG32" s="33">
        <v>0</v>
      </c>
      <c r="AH32" s="33">
        <v>0</v>
      </c>
      <c r="AI32" s="33">
        <v>0</v>
      </c>
      <c r="AJ32" s="33">
        <v>317049</v>
      </c>
      <c r="AK32" s="33">
        <v>0</v>
      </c>
      <c r="AL32" s="33">
        <v>0</v>
      </c>
      <c r="AM32" s="33">
        <v>0</v>
      </c>
      <c r="AN32" s="41">
        <v>0</v>
      </c>
    </row>
    <row r="33" spans="1:40" x14ac:dyDescent="0.15">
      <c r="A33" s="28" t="s">
        <v>25</v>
      </c>
      <c r="B33" s="48">
        <f t="shared" si="1"/>
        <v>0</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2">
        <v>0</v>
      </c>
      <c r="AG33" s="33">
        <v>0</v>
      </c>
      <c r="AH33" s="33">
        <v>0</v>
      </c>
      <c r="AI33" s="33">
        <v>0</v>
      </c>
      <c r="AJ33" s="33">
        <v>0</v>
      </c>
      <c r="AK33" s="33">
        <v>0</v>
      </c>
      <c r="AL33" s="33">
        <v>0</v>
      </c>
      <c r="AM33" s="33">
        <v>0</v>
      </c>
      <c r="AN33" s="41">
        <v>0</v>
      </c>
    </row>
    <row r="34" spans="1:40" x14ac:dyDescent="0.15">
      <c r="A34" s="28" t="s">
        <v>30</v>
      </c>
      <c r="B34" s="48">
        <f t="shared" si="1"/>
        <v>0</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2">
        <v>0</v>
      </c>
      <c r="AH34" s="33">
        <v>0</v>
      </c>
      <c r="AI34" s="33">
        <v>0</v>
      </c>
      <c r="AJ34" s="33">
        <v>0</v>
      </c>
      <c r="AK34" s="33">
        <v>0</v>
      </c>
      <c r="AL34" s="33">
        <v>0</v>
      </c>
      <c r="AM34" s="33">
        <v>0</v>
      </c>
      <c r="AN34" s="41">
        <v>0</v>
      </c>
    </row>
    <row r="35" spans="1:40" x14ac:dyDescent="0.15">
      <c r="A35" s="28" t="s">
        <v>31</v>
      </c>
      <c r="B35" s="48">
        <f t="shared" si="1"/>
        <v>0</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2">
        <v>0</v>
      </c>
      <c r="AI35" s="33">
        <v>0</v>
      </c>
      <c r="AJ35" s="33">
        <v>0</v>
      </c>
      <c r="AK35" s="33">
        <v>0</v>
      </c>
      <c r="AL35" s="33">
        <v>0</v>
      </c>
      <c r="AM35" s="33">
        <v>0</v>
      </c>
      <c r="AN35" s="41">
        <v>0</v>
      </c>
    </row>
    <row r="36" spans="1:40" x14ac:dyDescent="0.15">
      <c r="A36" s="28" t="s">
        <v>27</v>
      </c>
      <c r="B36" s="48">
        <f t="shared" si="1"/>
        <v>753110</v>
      </c>
      <c r="C36" s="33">
        <v>0</v>
      </c>
      <c r="D36" s="33">
        <v>753110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2">
        <v>0</v>
      </c>
      <c r="AJ36" s="33">
        <v>0</v>
      </c>
      <c r="AK36" s="33">
        <v>0</v>
      </c>
      <c r="AL36" s="33">
        <v>0</v>
      </c>
      <c r="AM36" s="33">
        <v>0</v>
      </c>
      <c r="AN36" s="41">
        <v>0</v>
      </c>
    </row>
    <row r="37" spans="1:40" x14ac:dyDescent="0.15">
      <c r="A37" s="28" t="s">
        <v>32</v>
      </c>
      <c r="B37" s="48">
        <f t="shared" si="1"/>
        <v>12793201</v>
      </c>
      <c r="C37" s="33">
        <v>0</v>
      </c>
      <c r="D37" s="33">
        <v>9203722</v>
      </c>
      <c r="E37" s="33">
        <v>0</v>
      </c>
      <c r="F37" s="33">
        <v>476</v>
      </c>
      <c r="G37" s="33">
        <v>0</v>
      </c>
      <c r="H37" s="33">
        <v>0</v>
      </c>
      <c r="I37" s="33">
        <v>0</v>
      </c>
      <c r="J37" s="33">
        <v>0</v>
      </c>
      <c r="K37" s="33">
        <v>0</v>
      </c>
      <c r="L37" s="33">
        <v>0</v>
      </c>
      <c r="M37" s="33">
        <v>0</v>
      </c>
      <c r="N37" s="33">
        <v>102657</v>
      </c>
      <c r="O37" s="33">
        <v>0</v>
      </c>
      <c r="P37" s="33">
        <v>0</v>
      </c>
      <c r="Q37" s="33">
        <v>0</v>
      </c>
      <c r="R37" s="33">
        <v>0</v>
      </c>
      <c r="S37" s="33">
        <v>0</v>
      </c>
      <c r="T37" s="33">
        <v>0</v>
      </c>
      <c r="U37" s="33">
        <v>67339</v>
      </c>
      <c r="V37" s="33">
        <v>32492</v>
      </c>
      <c r="W37" s="33">
        <v>0</v>
      </c>
      <c r="X37" s="33">
        <v>0</v>
      </c>
      <c r="Y37" s="33">
        <v>0</v>
      </c>
      <c r="Z37" s="33">
        <v>0</v>
      </c>
      <c r="AA37" s="33">
        <v>0</v>
      </c>
      <c r="AB37" s="33">
        <v>0</v>
      </c>
      <c r="AC37" s="33">
        <v>0</v>
      </c>
      <c r="AD37" s="33">
        <v>3338098</v>
      </c>
      <c r="AE37" s="33">
        <v>1194</v>
      </c>
      <c r="AF37" s="33">
        <v>0</v>
      </c>
      <c r="AG37" s="33">
        <v>0</v>
      </c>
      <c r="AH37" s="33">
        <v>0</v>
      </c>
      <c r="AI37" s="33">
        <v>47223</v>
      </c>
      <c r="AJ37" s="32">
        <v>0</v>
      </c>
      <c r="AK37" s="33">
        <v>0</v>
      </c>
      <c r="AL37" s="33">
        <v>0</v>
      </c>
      <c r="AM37" s="33">
        <v>0</v>
      </c>
      <c r="AN37" s="41">
        <v>0</v>
      </c>
    </row>
    <row r="38" spans="1:40" x14ac:dyDescent="0.15">
      <c r="A38" s="28" t="s">
        <v>23</v>
      </c>
      <c r="B38" s="48">
        <f t="shared" si="1"/>
        <v>0</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2">
        <v>0</v>
      </c>
      <c r="AL38" s="33">
        <v>0</v>
      </c>
      <c r="AM38" s="33">
        <v>0</v>
      </c>
      <c r="AN38" s="41">
        <v>0</v>
      </c>
    </row>
    <row r="39" spans="1:40" x14ac:dyDescent="0.15">
      <c r="A39" s="43" t="s">
        <v>29</v>
      </c>
      <c r="B39" s="48">
        <f t="shared" si="1"/>
        <v>0</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2">
        <v>0</v>
      </c>
      <c r="AM39" s="33">
        <v>0</v>
      </c>
      <c r="AN39" s="41">
        <v>0</v>
      </c>
    </row>
    <row r="40" spans="1:40" x14ac:dyDescent="0.15">
      <c r="A40" s="43" t="s">
        <v>28</v>
      </c>
      <c r="B40" s="48">
        <f t="shared" si="1"/>
        <v>0</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2">
        <v>0</v>
      </c>
      <c r="AN40" s="41">
        <v>0</v>
      </c>
    </row>
    <row r="41" spans="1:40" x14ac:dyDescent="0.15">
      <c r="A41" s="44" t="s">
        <v>128</v>
      </c>
      <c r="B41" s="49">
        <f t="shared" si="1"/>
        <v>0</v>
      </c>
      <c r="C41" s="45">
        <v>0</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6">
        <v>0</v>
      </c>
    </row>
    <row r="42" spans="1:40" x14ac:dyDescent="0.15">
      <c r="I42" s="7"/>
      <c r="P42" s="5"/>
      <c r="S42" s="5"/>
      <c r="T42" s="5"/>
      <c r="U42" s="4"/>
      <c r="W42" s="5"/>
      <c r="Y42" s="5"/>
      <c r="Z42" s="5"/>
      <c r="AA42" s="5"/>
      <c r="AE42" s="2"/>
      <c r="AF42" s="2"/>
      <c r="AG42" s="4"/>
      <c r="AH42" s="4"/>
    </row>
  </sheetData>
  <sortState columnSort="1" ref="E1:AN44">
    <sortCondition sortBy="cellColor" ref="E2:AN2" dxfId="5"/>
    <sortCondition descending="1" sortBy="cellColor" ref="E2:AN2" dxfId="4"/>
    <sortCondition ref="E2:AN2"/>
  </sortState>
  <phoneticPr fontId="1"/>
  <hyperlinks>
    <hyperlink ref="A1" location="Guidance!A1" display="Guidance sheet (link)" xr:uid="{00000000-0004-0000-08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25</vt:i4>
      </vt:variant>
    </vt:vector>
  </HeadingPairs>
  <TitlesOfParts>
    <vt:vector size="46" baseType="lpstr">
      <vt:lpstr>Guidance</vt:lpstr>
      <vt:lpstr>Macro Transactions</vt:lpstr>
      <vt:lpstr>Account_CP2</vt:lpstr>
      <vt:lpstr>Analytics</vt:lpstr>
      <vt:lpstr>Total CER Transfer</vt:lpstr>
      <vt:lpstr>Total ERU Transfer</vt:lpstr>
      <vt:lpstr>2013 CER</vt:lpstr>
      <vt:lpstr>2014 CER</vt:lpstr>
      <vt:lpstr>2015 CER</vt:lpstr>
      <vt:lpstr>2016 CER</vt:lpstr>
      <vt:lpstr>2017 CER</vt:lpstr>
      <vt:lpstr>2018 CER</vt:lpstr>
      <vt:lpstr>2019 CER</vt:lpstr>
      <vt:lpstr>2020 CER</vt:lpstr>
      <vt:lpstr>2021 CER</vt:lpstr>
      <vt:lpstr>2016 ERU</vt:lpstr>
      <vt:lpstr>2017 ERU</vt:lpstr>
      <vt:lpstr>2018 ERU</vt:lpstr>
      <vt:lpstr>2019 ERU</vt:lpstr>
      <vt:lpstr>2020 ERU</vt:lpstr>
      <vt:lpstr>2021 ERU</vt:lpstr>
      <vt:lpstr>'2013 CER'!Print_Area</vt:lpstr>
      <vt:lpstr>'2014 CER'!Print_Area</vt:lpstr>
      <vt:lpstr>'2015 CER'!Print_Area</vt:lpstr>
      <vt:lpstr>'2016 CER'!Print_Area</vt:lpstr>
      <vt:lpstr>'2016 ERU'!Print_Area</vt:lpstr>
      <vt:lpstr>'2017 CER'!Print_Area</vt:lpstr>
      <vt:lpstr>'2017 ERU'!Print_Area</vt:lpstr>
      <vt:lpstr>'2018 CER'!Print_Area</vt:lpstr>
      <vt:lpstr>'2018 ERU'!Print_Area</vt:lpstr>
      <vt:lpstr>Account_CP2!Print_Area</vt:lpstr>
      <vt:lpstr>Guidance!Print_Area</vt:lpstr>
      <vt:lpstr>'Total CER Transfer'!Print_Area</vt:lpstr>
      <vt:lpstr>'Total ERU Transfer'!Print_Area</vt:lpstr>
      <vt:lpstr>'2013 CER'!Print_Titles</vt:lpstr>
      <vt:lpstr>'2014 CER'!Print_Titles</vt:lpstr>
      <vt:lpstr>'2015 CER'!Print_Titles</vt:lpstr>
      <vt:lpstr>'2016 CER'!Print_Titles</vt:lpstr>
      <vt:lpstr>'2016 ERU'!Print_Titles</vt:lpstr>
      <vt:lpstr>'2017 CER'!Print_Titles</vt:lpstr>
      <vt:lpstr>'2017 ERU'!Print_Titles</vt:lpstr>
      <vt:lpstr>'2018 CER'!Print_Titles</vt:lpstr>
      <vt:lpstr>'2018 ERU'!Print_Titles</vt:lpstr>
      <vt:lpstr>Account_CP2!Print_Titles</vt:lpstr>
      <vt:lpstr>'Total CER Transfer'!Print_Titles</vt:lpstr>
      <vt:lpstr>'Total ERU Transfer'!Print_Titles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okubo</dc:creator>
  <cp:lastModifiedBy>MOEJ</cp:lastModifiedBy>
  <cp:lastPrinted>2014-05-09T10:54:25Z</cp:lastPrinted>
  <dcterms:created xsi:type="dcterms:W3CDTF">2009-03-04T07:33:44Z</dcterms:created>
  <dcterms:modified xsi:type="dcterms:W3CDTF">2022-10-07T02:20:43Z</dcterms:modified>
</cp:coreProperties>
</file>